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收支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<sst xmlns="http://schemas.openxmlformats.org/spreadsheetml/2006/main" count="74" uniqueCount="55">
  <si>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</si>
  <si>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</si>
  <si>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</si>
  <si>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</si>
  <si>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</si>
  <si>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</si>
  <si>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</si>
  <si>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</si>
  <si>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</si>
  <si>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</si>
  <si>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</si>
  <si>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</si>
  <si>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</si>
  <si>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填補之部</t>
  </si>
  <si>
    <t>待填補之短絀</t>
  </si>
  <si>
    <t>本年度
決算數</t>
  </si>
  <si>
    <t>總收入</t>
  </si>
  <si>
    <t>總支出</t>
  </si>
  <si>
    <t>本期短絀</t>
  </si>
  <si>
    <t>期初現金及約當現金</t>
  </si>
  <si>
    <t>期末現金及約當現金</t>
  </si>
  <si>
    <t>業務活動之現金流量</t>
  </si>
  <si>
    <t>調整非現金項目</t>
  </si>
  <si>
    <t>資　產</t>
  </si>
  <si>
    <t>合                 計</t>
  </si>
  <si>
    <t>負　債</t>
  </si>
  <si>
    <t>合 　　計</t>
  </si>
  <si>
    <t>萬善培先生獎學基金平衡表</t>
  </si>
  <si>
    <t>利息收入</t>
  </si>
  <si>
    <t>其他支出</t>
  </si>
  <si>
    <t>獎學金支出</t>
  </si>
  <si>
    <t>折減基金</t>
  </si>
  <si>
    <t>淨值</t>
  </si>
  <si>
    <t>本年度預算數</t>
  </si>
  <si>
    <t>本年度
預算數</t>
  </si>
  <si>
    <t>本期賸餘（短絀）</t>
  </si>
  <si>
    <t xml:space="preserve">  業務活動之淨現金流入（流出）</t>
  </si>
  <si>
    <t>現金及約當現金之淨增（淨減）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</si>
  <si>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</si>
  <si>
    <t>本期賸餘（短絀）</t>
  </si>
  <si>
    <t>前期待填補之短絀</t>
  </si>
  <si>
    <t>萬善培先生獎學基金收支餘絀表</t>
  </si>
  <si>
    <t>萬善培先生獎學基金餘絀撥補表</t>
  </si>
  <si>
    <r>
      <t>比較增減</t>
    </r>
  </si>
  <si>
    <t>萬善培先生獎學基金現金流量表</t>
  </si>
  <si>
    <r>
      <t xml:space="preserve">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</si>
  <si>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</si>
  <si>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未計利息股利之本期賸餘（短絀）</t>
  </si>
  <si>
    <t>利息股利之調整</t>
  </si>
  <si>
    <t>未計利息股利之現金流入（流出）</t>
  </si>
  <si>
    <t>收取利息</t>
  </si>
  <si>
    <t>收取股利</t>
  </si>
  <si>
    <t>支付利息</t>
  </si>
  <si>
    <r>
      <rPr>
        <sz val="10"/>
        <color indexed="8"/>
        <rFont val="細明體"/>
        <family val="3"/>
      </rPr>
      <t>註：依據內政部</t>
    </r>
    <r>
      <rPr>
        <sz val="10"/>
        <color indexed="8"/>
        <rFont val="Times New Roman"/>
        <family val="1"/>
      </rPr>
      <t>107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細明體"/>
        <family val="3"/>
      </rPr>
      <t>月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細明體"/>
        <family val="3"/>
      </rPr>
      <t>日台內會字第</t>
    </r>
    <r>
      <rPr>
        <sz val="10"/>
        <color indexed="8"/>
        <rFont val="Times New Roman"/>
        <family val="1"/>
      </rPr>
      <t>1070078974</t>
    </r>
    <r>
      <rPr>
        <sz val="10"/>
        <color indexed="8"/>
        <rFont val="細明體"/>
        <family val="3"/>
      </rPr>
      <t>號函，本基金於</t>
    </r>
    <r>
      <rPr>
        <sz val="10"/>
        <color indexed="8"/>
        <rFont val="Times New Roman"/>
        <family val="1"/>
      </rPr>
      <t>107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細明體"/>
        <family val="3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細明體"/>
        <family val="3"/>
      </rPr>
      <t>日裁撤，其餘存權益捐贈警察消防海巡</t>
    </r>
  </si>
  <si>
    <r>
      <t xml:space="preserve">    </t>
    </r>
    <r>
      <rPr>
        <sz val="10"/>
        <color indexed="8"/>
        <rFont val="細明體"/>
        <family val="3"/>
      </rPr>
      <t>　移民空勤人員及協勤民力安全基金。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</si>
</sst>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#,##0.00_ "/>
    <numFmt numFmtId="183" formatCode="0;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6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vertical="center" readingOrder="2"/>
      <protection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181" fontId="12" fillId="0" borderId="13" xfId="0" applyNumberFormat="1" applyFont="1" applyBorder="1" applyAlignment="1" applyProtection="1">
      <alignment vertical="center" readingOrder="2"/>
      <protection/>
    </xf>
    <xf numFmtId="0" fontId="13" fillId="0" borderId="16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vertical="center"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top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0" xfId="0" applyFont="1" applyBorder="1" applyAlignment="1" applyProtection="1">
      <alignment horizontal="center" vertical="top"/>
      <protection locked="0"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0" fillId="0" borderId="23" xfId="0" applyBorder="1" applyAlignment="1">
      <alignment vertical="center"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2" fillId="0" borderId="26" xfId="0" applyFont="1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125" style="1" customWidth="1"/>
    <col min="3" max="3" width="13.875" style="1" customWidth="1"/>
    <col min="4" max="4" width="9.375" style="1" customWidth="1"/>
    <col min="5" max="5" width="13.875" style="1" customWidth="1"/>
    <col min="6" max="6" width="10.50390625" style="1" customWidth="1"/>
    <col min="7" max="7" width="13.25390625" style="1" customWidth="1"/>
    <col min="8" max="8" width="7.75390625" style="1" customWidth="1"/>
    <col min="9" max="16384" width="9.00390625" style="1" customWidth="1"/>
  </cols>
  <sheetData>
    <row r="1" spans="1:8" ht="27" customHeight="1">
      <c r="A1" s="91" t="s">
        <v>41</v>
      </c>
      <c r="B1" s="91"/>
      <c r="C1" s="91"/>
      <c r="D1" s="91"/>
      <c r="E1" s="91"/>
      <c r="F1" s="91"/>
      <c r="G1" s="91"/>
      <c r="H1" s="91"/>
    </row>
    <row r="2" spans="2:8" ht="17.25" customHeight="1">
      <c r="B2" s="93"/>
      <c r="C2" s="93"/>
      <c r="D2" s="93"/>
      <c r="E2" s="93"/>
      <c r="F2" s="93"/>
      <c r="G2" s="93"/>
      <c r="H2" s="93"/>
    </row>
    <row r="3" spans="2:8" ht="20.25" thickBot="1">
      <c r="B3" s="2"/>
      <c r="C3" s="94" t="s">
        <v>45</v>
      </c>
      <c r="D3" s="94"/>
      <c r="E3" s="94"/>
      <c r="F3" s="94"/>
      <c r="G3" s="94"/>
      <c r="H3" s="94"/>
    </row>
    <row r="4" spans="1:8" ht="18.75" customHeight="1">
      <c r="A4" s="87" t="s">
        <v>9</v>
      </c>
      <c r="B4" s="88"/>
      <c r="C4" s="86" t="s">
        <v>33</v>
      </c>
      <c r="D4" s="86"/>
      <c r="E4" s="86" t="s">
        <v>11</v>
      </c>
      <c r="F4" s="86"/>
      <c r="G4" s="86" t="s">
        <v>43</v>
      </c>
      <c r="H4" s="92"/>
    </row>
    <row r="5" spans="1:8" ht="18.75" customHeight="1">
      <c r="A5" s="89"/>
      <c r="B5" s="90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8" ht="17.25" customHeight="1">
      <c r="A6" s="83" t="s">
        <v>16</v>
      </c>
      <c r="B6" s="84"/>
      <c r="C6" s="17">
        <f>C7</f>
        <v>0</v>
      </c>
      <c r="D6" s="18"/>
      <c r="E6" s="17">
        <f>E7</f>
        <v>26</v>
      </c>
      <c r="F6" s="18">
        <f aca="true" t="shared" si="0" ref="F6:F11">ROUND(E6/$E$6,4)*100</f>
        <v>100</v>
      </c>
      <c r="G6" s="32">
        <f aca="true" t="shared" si="1" ref="G6:G11">E6-C6</f>
        <v>26</v>
      </c>
      <c r="H6" s="6"/>
    </row>
    <row r="7" spans="1:8" ht="17.25" customHeight="1">
      <c r="A7" s="27"/>
      <c r="B7" s="13" t="s">
        <v>28</v>
      </c>
      <c r="C7" s="35">
        <v>0</v>
      </c>
      <c r="D7" s="21"/>
      <c r="E7" s="19">
        <v>26</v>
      </c>
      <c r="F7" s="21">
        <f t="shared" si="0"/>
        <v>100</v>
      </c>
      <c r="G7" s="30">
        <f t="shared" si="1"/>
        <v>26</v>
      </c>
      <c r="H7" s="28"/>
    </row>
    <row r="8" spans="1:8" ht="17.25" customHeight="1">
      <c r="A8" s="80" t="s">
        <v>17</v>
      </c>
      <c r="B8" s="81"/>
      <c r="C8" s="20">
        <f>C9+C10</f>
        <v>98000</v>
      </c>
      <c r="D8" s="20"/>
      <c r="E8" s="20">
        <f>E9+E10</f>
        <v>102852</v>
      </c>
      <c r="F8" s="44">
        <f t="shared" si="0"/>
        <v>395584.62</v>
      </c>
      <c r="G8" s="33">
        <f t="shared" si="1"/>
        <v>4852</v>
      </c>
      <c r="H8" s="7">
        <f>IF(G8=0,"-",ABS(ROUND(G8/C8,4)*100))</f>
        <v>4.95</v>
      </c>
    </row>
    <row r="9" spans="1:8" ht="17.25" customHeight="1">
      <c r="A9" s="27"/>
      <c r="B9" s="13" t="s">
        <v>30</v>
      </c>
      <c r="C9" s="35">
        <v>95000</v>
      </c>
      <c r="D9" s="21"/>
      <c r="E9" s="19">
        <v>100000</v>
      </c>
      <c r="F9" s="21">
        <f t="shared" si="0"/>
        <v>384615.38</v>
      </c>
      <c r="G9" s="30">
        <f t="shared" si="1"/>
        <v>5000</v>
      </c>
      <c r="H9" s="28">
        <f>IF(G9=0,"-",ABS(ROUND(G9/C9,4)*100))</f>
        <v>5.26</v>
      </c>
    </row>
    <row r="10" spans="1:8" ht="17.25" customHeight="1">
      <c r="A10" s="27"/>
      <c r="B10" s="13" t="s">
        <v>29</v>
      </c>
      <c r="C10" s="35">
        <v>3000</v>
      </c>
      <c r="D10" s="21"/>
      <c r="E10" s="19">
        <v>2852</v>
      </c>
      <c r="F10" s="46">
        <f t="shared" si="0"/>
        <v>10969.23</v>
      </c>
      <c r="G10" s="30">
        <f t="shared" si="1"/>
        <v>-148</v>
      </c>
      <c r="H10" s="28">
        <f>IF(G10=0,"-",ABS(ROUND(G10/C10,4)*100))</f>
        <v>4.93</v>
      </c>
    </row>
    <row r="11" spans="1:8" ht="17.25" customHeight="1">
      <c r="A11" s="80" t="s">
        <v>39</v>
      </c>
      <c r="B11" s="81"/>
      <c r="C11" s="20">
        <f>C6-C8</f>
        <v>-98000</v>
      </c>
      <c r="D11" s="20"/>
      <c r="E11" s="20">
        <f>E6-E8</f>
        <v>-102826</v>
      </c>
      <c r="F11" s="20">
        <f t="shared" si="0"/>
        <v>-395484.62</v>
      </c>
      <c r="G11" s="33">
        <f t="shared" si="1"/>
        <v>-4826</v>
      </c>
      <c r="H11" s="7">
        <f>IF(G11=0,"-",ABS(ROUND(G11/C11,4)*100))</f>
        <v>4.92</v>
      </c>
    </row>
    <row r="12" spans="1:8" ht="17.25" customHeight="1">
      <c r="A12" s="80"/>
      <c r="B12" s="81"/>
      <c r="C12" s="20"/>
      <c r="D12" s="20"/>
      <c r="E12" s="20"/>
      <c r="F12" s="20"/>
      <c r="G12" s="33"/>
      <c r="H12" s="7"/>
    </row>
    <row r="13" spans="1:8" ht="17.25" customHeight="1">
      <c r="A13" s="43"/>
      <c r="B13" s="47"/>
      <c r="C13" s="20"/>
      <c r="D13" s="20"/>
      <c r="E13" s="20"/>
      <c r="F13" s="20"/>
      <c r="G13" s="33"/>
      <c r="H13" s="7"/>
    </row>
    <row r="14" spans="1:8" ht="17.25" customHeight="1">
      <c r="A14" s="43"/>
      <c r="B14" s="47"/>
      <c r="C14" s="20"/>
      <c r="D14" s="20"/>
      <c r="E14" s="20"/>
      <c r="F14" s="20"/>
      <c r="G14" s="33"/>
      <c r="H14" s="7"/>
    </row>
    <row r="15" spans="1:8" ht="17.25" customHeight="1">
      <c r="A15" s="27"/>
      <c r="B15" s="13"/>
      <c r="C15" s="35"/>
      <c r="D15" s="21"/>
      <c r="E15" s="19"/>
      <c r="F15" s="21"/>
      <c r="G15" s="30"/>
      <c r="H15" s="28"/>
    </row>
    <row r="16" spans="1:8" ht="17.25" customHeight="1">
      <c r="A16" s="27"/>
      <c r="B16" s="13"/>
      <c r="C16" s="35"/>
      <c r="D16" s="21"/>
      <c r="E16" s="19"/>
      <c r="F16" s="21"/>
      <c r="G16" s="30"/>
      <c r="H16" s="28"/>
    </row>
    <row r="17" spans="1:8" ht="17.25" customHeight="1">
      <c r="A17" s="27"/>
      <c r="B17" s="13"/>
      <c r="C17" s="35"/>
      <c r="D17" s="21">
        <v>0</v>
      </c>
      <c r="E17" s="19"/>
      <c r="F17" s="21">
        <v>0</v>
      </c>
      <c r="G17" s="30">
        <v>0</v>
      </c>
      <c r="H17" s="28">
        <v>0</v>
      </c>
    </row>
    <row r="18" spans="1:8" ht="17.25" customHeight="1">
      <c r="A18" s="27"/>
      <c r="B18" s="13"/>
      <c r="C18" s="35"/>
      <c r="D18" s="21">
        <v>0</v>
      </c>
      <c r="E18" s="19"/>
      <c r="F18" s="21">
        <v>0</v>
      </c>
      <c r="G18" s="30">
        <v>0</v>
      </c>
      <c r="H18" s="28">
        <v>0</v>
      </c>
    </row>
    <row r="19" spans="1:8" ht="17.25" customHeight="1">
      <c r="A19" s="27"/>
      <c r="B19" s="13"/>
      <c r="C19" s="35"/>
      <c r="D19" s="21">
        <v>0</v>
      </c>
      <c r="E19" s="19"/>
      <c r="F19" s="21">
        <v>0</v>
      </c>
      <c r="G19" s="30">
        <v>0</v>
      </c>
      <c r="H19" s="28">
        <v>0</v>
      </c>
    </row>
    <row r="20" spans="1:8" ht="17.25" customHeight="1" thickBot="1">
      <c r="A20" s="78"/>
      <c r="B20" s="79"/>
      <c r="C20" s="16"/>
      <c r="D20" s="16"/>
      <c r="E20" s="16"/>
      <c r="F20" s="16"/>
      <c r="G20" s="34"/>
      <c r="H20" s="8"/>
    </row>
    <row r="21" spans="2:8" ht="16.5" customHeight="1">
      <c r="B21" s="85"/>
      <c r="C21" s="85"/>
      <c r="D21" s="85"/>
      <c r="E21" s="85"/>
      <c r="F21" s="85"/>
      <c r="G21" s="85"/>
      <c r="H21" s="85"/>
    </row>
    <row r="22" spans="2:8" ht="16.5" customHeight="1">
      <c r="B22" s="82"/>
      <c r="C22" s="82"/>
      <c r="D22" s="82"/>
      <c r="E22" s="82"/>
      <c r="F22" s="82"/>
      <c r="G22" s="82"/>
      <c r="H22" s="82"/>
    </row>
    <row r="23" ht="16.5" customHeight="1"/>
    <row r="24" ht="16.5" customHeight="1"/>
    <row r="25" spans="1:8" ht="27" customHeight="1">
      <c r="A25" s="91" t="s">
        <v>42</v>
      </c>
      <c r="B25" s="91"/>
      <c r="C25" s="91"/>
      <c r="D25" s="91"/>
      <c r="E25" s="91"/>
      <c r="F25" s="91"/>
      <c r="G25" s="91"/>
      <c r="H25" s="91"/>
    </row>
    <row r="26" spans="2:8" ht="17.25" customHeight="1">
      <c r="B26" s="93"/>
      <c r="C26" s="93"/>
      <c r="D26" s="93"/>
      <c r="E26" s="93"/>
      <c r="F26" s="93"/>
      <c r="G26" s="93"/>
      <c r="H26" s="93"/>
    </row>
    <row r="27" spans="2:8" ht="20.25" thickBot="1">
      <c r="B27" s="2"/>
      <c r="C27" s="94" t="s">
        <v>45</v>
      </c>
      <c r="D27" s="94"/>
      <c r="E27" s="94"/>
      <c r="F27" s="94"/>
      <c r="G27" s="94"/>
      <c r="H27" s="94"/>
    </row>
    <row r="28" spans="1:8" ht="18.75" customHeight="1">
      <c r="A28" s="87" t="s">
        <v>10</v>
      </c>
      <c r="B28" s="88"/>
      <c r="C28" s="86" t="s">
        <v>33</v>
      </c>
      <c r="D28" s="86"/>
      <c r="E28" s="86" t="s">
        <v>11</v>
      </c>
      <c r="F28" s="86"/>
      <c r="G28" s="86" t="s">
        <v>43</v>
      </c>
      <c r="H28" s="92"/>
    </row>
    <row r="29" spans="1:8" ht="18.75" customHeight="1">
      <c r="A29" s="89"/>
      <c r="B29" s="90"/>
      <c r="C29" s="10" t="s">
        <v>8</v>
      </c>
      <c r="D29" s="9" t="s">
        <v>1</v>
      </c>
      <c r="E29" s="10" t="s">
        <v>8</v>
      </c>
      <c r="F29" s="9" t="s">
        <v>1</v>
      </c>
      <c r="G29" s="10" t="s">
        <v>8</v>
      </c>
      <c r="H29" s="3" t="s">
        <v>1</v>
      </c>
    </row>
    <row r="30" spans="1:8" ht="17.25" customHeight="1">
      <c r="A30" s="80" t="s">
        <v>12</v>
      </c>
      <c r="B30" s="81"/>
      <c r="C30" s="20">
        <f>C31</f>
        <v>98000</v>
      </c>
      <c r="D30" s="20">
        <f>ROUND(C30/$C$30,2)*100</f>
        <v>100</v>
      </c>
      <c r="E30" s="20">
        <f>E31</f>
        <v>102826</v>
      </c>
      <c r="F30" s="20">
        <f>ROUND(E30/$E$30,2)*100</f>
        <v>100</v>
      </c>
      <c r="G30" s="20">
        <f>E30-C30</f>
        <v>4826</v>
      </c>
      <c r="H30" s="42">
        <f>IF(G30=0,"-",ABS(ROUND(G30/C30,4)*100))</f>
        <v>4.92</v>
      </c>
    </row>
    <row r="31" spans="1:9" ht="17.25" customHeight="1">
      <c r="A31" s="12"/>
      <c r="B31" s="13" t="s">
        <v>18</v>
      </c>
      <c r="C31" s="22">
        <v>98000</v>
      </c>
      <c r="D31" s="24">
        <f>ROUND(C31/$C$30,2)*100</f>
        <v>100</v>
      </c>
      <c r="E31" s="22">
        <v>102826</v>
      </c>
      <c r="F31" s="24">
        <f>ROUND(E31/$E$30,2)*100</f>
        <v>100</v>
      </c>
      <c r="G31" s="24">
        <f>E31-C31</f>
        <v>4826</v>
      </c>
      <c r="H31" s="41">
        <f>IF(G31=0,"-",ABS(ROUND(G31/C31,4)*100))</f>
        <v>4.92</v>
      </c>
      <c r="I31" s="11"/>
    </row>
    <row r="32" spans="1:9" ht="17.25" customHeight="1">
      <c r="A32" s="12"/>
      <c r="B32" s="52" t="s">
        <v>40</v>
      </c>
      <c r="C32" s="22"/>
      <c r="D32" s="24"/>
      <c r="E32" s="22"/>
      <c r="F32" s="24"/>
      <c r="G32" s="24"/>
      <c r="H32" s="41"/>
      <c r="I32" s="11"/>
    </row>
    <row r="33" spans="1:8" ht="17.25" customHeight="1">
      <c r="A33" s="80" t="s">
        <v>13</v>
      </c>
      <c r="B33" s="81"/>
      <c r="C33" s="20">
        <f>C36+C34</f>
        <v>98000</v>
      </c>
      <c r="D33" s="20">
        <f>ROUND(C33/$C$30,2)*100</f>
        <v>100</v>
      </c>
      <c r="E33" s="20">
        <f>E36+E34</f>
        <v>102826</v>
      </c>
      <c r="F33" s="20">
        <f>ROUND(E33/$E$30,2)*100</f>
        <v>100</v>
      </c>
      <c r="G33" s="20">
        <f>E33-C33</f>
        <v>4826</v>
      </c>
      <c r="H33" s="42">
        <f>IF(G33=0,"-",ABS(ROUND(G33/C33,4)*100))</f>
        <v>4.92</v>
      </c>
    </row>
    <row r="34" spans="1:8" ht="17.25" customHeight="1">
      <c r="A34" s="29"/>
      <c r="B34" s="13" t="s">
        <v>31</v>
      </c>
      <c r="C34" s="35">
        <v>98000</v>
      </c>
      <c r="D34" s="21">
        <f>ROUND(C34/$C$30,2)*100</f>
        <v>100</v>
      </c>
      <c r="E34" s="22">
        <v>102826</v>
      </c>
      <c r="F34" s="21">
        <f>ROUND(E34/$E$30,2)*100</f>
        <v>100</v>
      </c>
      <c r="G34" s="30">
        <f>E34-C34</f>
        <v>4826</v>
      </c>
      <c r="H34" s="41">
        <f>IF(G34=0,"-",ABS(ROUND(G34/C34,4)*100))</f>
        <v>4.92</v>
      </c>
    </row>
    <row r="35" spans="1:8" ht="17.25" customHeight="1">
      <c r="A35" s="80" t="s">
        <v>14</v>
      </c>
      <c r="B35" s="81"/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7">
        <v>0</v>
      </c>
    </row>
    <row r="36" spans="1:8" ht="17.25" customHeight="1">
      <c r="A36" s="43"/>
      <c r="B36" s="13"/>
      <c r="C36" s="20"/>
      <c r="D36" s="20"/>
      <c r="E36" s="20"/>
      <c r="F36" s="20"/>
      <c r="G36" s="20"/>
      <c r="H36" s="42"/>
    </row>
    <row r="37" spans="1:8" ht="17.25" customHeight="1">
      <c r="A37" s="43"/>
      <c r="B37" s="13"/>
      <c r="C37" s="20"/>
      <c r="D37" s="42"/>
      <c r="E37" s="20"/>
      <c r="F37" s="42"/>
      <c r="G37" s="20"/>
      <c r="H37" s="42"/>
    </row>
    <row r="38" spans="1:8" ht="17.25" customHeight="1">
      <c r="A38" s="43"/>
      <c r="B38" s="13"/>
      <c r="C38" s="20"/>
      <c r="D38" s="42"/>
      <c r="E38" s="20"/>
      <c r="F38" s="42"/>
      <c r="G38" s="20"/>
      <c r="H38" s="42"/>
    </row>
    <row r="39" spans="1:8" ht="17.25" customHeight="1">
      <c r="A39" s="80"/>
      <c r="B39" s="81"/>
      <c r="C39" s="20"/>
      <c r="D39" s="44"/>
      <c r="E39" s="20"/>
      <c r="F39" s="44"/>
      <c r="G39" s="20"/>
      <c r="H39" s="7"/>
    </row>
    <row r="40" spans="1:9" ht="17.25" customHeight="1">
      <c r="A40" s="29"/>
      <c r="B40" s="45"/>
      <c r="C40" s="35"/>
      <c r="D40" s="21"/>
      <c r="E40" s="19"/>
      <c r="F40" s="21"/>
      <c r="G40" s="21"/>
      <c r="H40" s="28"/>
      <c r="I40" s="11"/>
    </row>
    <row r="41" spans="1:9" ht="17.25" customHeight="1">
      <c r="A41" s="29"/>
      <c r="B41" s="45"/>
      <c r="C41" s="35"/>
      <c r="D41" s="21"/>
      <c r="E41" s="19"/>
      <c r="F41" s="21"/>
      <c r="G41" s="21"/>
      <c r="H41" s="28"/>
      <c r="I41" s="11"/>
    </row>
    <row r="42" spans="1:8" ht="17.25" customHeight="1" thickBot="1">
      <c r="A42" s="78"/>
      <c r="B42" s="79"/>
      <c r="C42" s="16"/>
      <c r="D42" s="16"/>
      <c r="E42" s="16"/>
      <c r="F42" s="16"/>
      <c r="G42" s="34"/>
      <c r="H42" s="8"/>
    </row>
  </sheetData>
  <sheetProtection/>
  <mergeCells count="26">
    <mergeCell ref="A1:H1"/>
    <mergeCell ref="C28:D28"/>
    <mergeCell ref="B26:H26"/>
    <mergeCell ref="G4:H4"/>
    <mergeCell ref="B2:H2"/>
    <mergeCell ref="C27:H27"/>
    <mergeCell ref="C4:D4"/>
    <mergeCell ref="E4:F4"/>
    <mergeCell ref="C3:H3"/>
    <mergeCell ref="A4:B5"/>
    <mergeCell ref="A6:B6"/>
    <mergeCell ref="A12:B12"/>
    <mergeCell ref="A39:B39"/>
    <mergeCell ref="B21:H21"/>
    <mergeCell ref="E28:F28"/>
    <mergeCell ref="A20:B20"/>
    <mergeCell ref="A28:B29"/>
    <mergeCell ref="A25:H25"/>
    <mergeCell ref="G28:H28"/>
    <mergeCell ref="A42:B42"/>
    <mergeCell ref="A8:B8"/>
    <mergeCell ref="A11:B11"/>
    <mergeCell ref="A33:B33"/>
    <mergeCell ref="A35:B35"/>
    <mergeCell ref="A30:B30"/>
    <mergeCell ref="B22:H22"/>
  </mergeCells>
  <dataValidations count="1">
    <dataValidation type="decimal" operator="greaterThanOrEqual" allowBlank="1" showInputMessage="1" showErrorMessage="1" sqref="C12:F19 C6:F10">
      <formula1>0</formula1>
    </dataValidation>
  </dataValidation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25">
      <selection activeCell="A1" sqref="A1:K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91" t="s">
        <v>44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ht="17.25" customHeight="1"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2:11" ht="20.25" thickBot="1">
      <c r="B3" s="2"/>
      <c r="C3" s="116" t="s">
        <v>38</v>
      </c>
      <c r="D3" s="117"/>
      <c r="E3" s="117"/>
      <c r="F3" s="117"/>
      <c r="G3" s="117"/>
      <c r="H3" s="117"/>
      <c r="I3" s="109" t="s">
        <v>0</v>
      </c>
      <c r="J3" s="109"/>
      <c r="K3" s="109"/>
    </row>
    <row r="4" spans="1:11" ht="18.75" customHeight="1">
      <c r="A4" s="87" t="s">
        <v>10</v>
      </c>
      <c r="B4" s="87"/>
      <c r="C4" s="88"/>
      <c r="D4" s="118" t="s">
        <v>34</v>
      </c>
      <c r="E4" s="88"/>
      <c r="F4" s="118" t="s">
        <v>15</v>
      </c>
      <c r="G4" s="88"/>
      <c r="H4" s="92" t="s">
        <v>43</v>
      </c>
      <c r="I4" s="122"/>
      <c r="J4" s="122"/>
      <c r="K4" s="122"/>
    </row>
    <row r="5" spans="1:11" ht="18.75" customHeight="1">
      <c r="A5" s="89"/>
      <c r="B5" s="89"/>
      <c r="C5" s="90"/>
      <c r="D5" s="119"/>
      <c r="E5" s="90"/>
      <c r="F5" s="119"/>
      <c r="G5" s="90"/>
      <c r="H5" s="127" t="s">
        <v>3</v>
      </c>
      <c r="I5" s="128"/>
      <c r="J5" s="125" t="s">
        <v>1</v>
      </c>
      <c r="K5" s="126"/>
    </row>
    <row r="6" spans="1:11" ht="17.25" customHeight="1">
      <c r="A6" s="120" t="s">
        <v>21</v>
      </c>
      <c r="B6" s="120"/>
      <c r="C6" s="121"/>
      <c r="D6" s="104"/>
      <c r="E6" s="105"/>
      <c r="F6" s="104"/>
      <c r="G6" s="105"/>
      <c r="H6" s="104"/>
      <c r="I6" s="105"/>
      <c r="J6" s="123"/>
      <c r="K6" s="124"/>
    </row>
    <row r="7" spans="1:11" ht="17.25" customHeight="1">
      <c r="A7" s="14"/>
      <c r="B7" s="101" t="s">
        <v>35</v>
      </c>
      <c r="C7" s="102"/>
      <c r="D7" s="97">
        <v>-98000</v>
      </c>
      <c r="E7" s="98"/>
      <c r="F7" s="97">
        <v>-102826</v>
      </c>
      <c r="G7" s="98"/>
      <c r="H7" s="61">
        <f aca="true" t="shared" si="0" ref="H7:H17">F7-D7</f>
        <v>-4826</v>
      </c>
      <c r="I7" s="62"/>
      <c r="J7" s="95">
        <f aca="true" t="shared" si="1" ref="J7:J17">IF(D7=0,0,ABS(H7/D7)*100)</f>
        <v>4.924489795918367</v>
      </c>
      <c r="K7" s="96">
        <f aca="true" t="shared" si="2" ref="K7:K17">IF(F7=0,0,ABS(J7/F7)*100)</f>
        <v>0.004789148460426708</v>
      </c>
    </row>
    <row r="8" spans="1:11" ht="17.25" customHeight="1">
      <c r="A8" s="14"/>
      <c r="B8" s="101" t="s">
        <v>48</v>
      </c>
      <c r="C8" s="102"/>
      <c r="D8" s="97">
        <v>0</v>
      </c>
      <c r="E8" s="98"/>
      <c r="F8" s="97">
        <v>-26</v>
      </c>
      <c r="G8" s="98"/>
      <c r="H8" s="61">
        <f>F8-D8</f>
        <v>-26</v>
      </c>
      <c r="I8" s="62"/>
      <c r="J8" s="95">
        <f>IF(D8=0,0,ABS(H8/D8)*100)</f>
        <v>0</v>
      </c>
      <c r="K8" s="96">
        <f>IF(F8=0,0,ABS(J8/F8)*100)</f>
        <v>0</v>
      </c>
    </row>
    <row r="9" spans="1:11" ht="17.25" customHeight="1">
      <c r="A9" s="14"/>
      <c r="B9" s="101" t="s">
        <v>47</v>
      </c>
      <c r="C9" s="102"/>
      <c r="D9" s="97">
        <v>-98000</v>
      </c>
      <c r="E9" s="98"/>
      <c r="F9" s="97">
        <v>-102852</v>
      </c>
      <c r="G9" s="98"/>
      <c r="H9" s="61">
        <f>F9-D9</f>
        <v>-4852</v>
      </c>
      <c r="I9" s="62"/>
      <c r="J9" s="95">
        <f>IF(D9=0,0,ABS(H9/D9)*100)</f>
        <v>4.951020408163266</v>
      </c>
      <c r="K9" s="96">
        <f>IF(F9=0,0,ABS(J9/F9)*100)</f>
        <v>0.004813732750129571</v>
      </c>
    </row>
    <row r="10" spans="1:11" ht="17.25" customHeight="1">
      <c r="A10" s="14"/>
      <c r="B10" s="101" t="s">
        <v>22</v>
      </c>
      <c r="C10" s="102"/>
      <c r="D10" s="97">
        <v>0</v>
      </c>
      <c r="E10" s="98"/>
      <c r="F10" s="97">
        <v>0</v>
      </c>
      <c r="G10" s="98"/>
      <c r="H10" s="61">
        <f t="shared" si="0"/>
        <v>0</v>
      </c>
      <c r="I10" s="62"/>
      <c r="J10" s="95">
        <f t="shared" si="1"/>
        <v>0</v>
      </c>
      <c r="K10" s="96">
        <f t="shared" si="2"/>
        <v>0</v>
      </c>
    </row>
    <row r="11" spans="1:11" ht="17.25" customHeight="1">
      <c r="A11" s="14"/>
      <c r="B11" s="101" t="s">
        <v>49</v>
      </c>
      <c r="C11" s="102"/>
      <c r="D11" s="97">
        <v>-98000</v>
      </c>
      <c r="E11" s="98"/>
      <c r="F11" s="97">
        <v>-102852</v>
      </c>
      <c r="G11" s="98"/>
      <c r="H11" s="61">
        <f>F11-D11</f>
        <v>-4852</v>
      </c>
      <c r="I11" s="62"/>
      <c r="J11" s="95">
        <f>IF(D11=0,0,ABS(H11/D11)*100)</f>
        <v>4.951020408163266</v>
      </c>
      <c r="K11" s="96">
        <f>IF(F11=0,0,ABS(J11/F11)*100)</f>
        <v>0.004813732750129571</v>
      </c>
    </row>
    <row r="12" spans="1:11" ht="17.25" customHeight="1">
      <c r="A12" s="14"/>
      <c r="B12" s="101" t="s">
        <v>50</v>
      </c>
      <c r="C12" s="102"/>
      <c r="D12" s="97">
        <v>1000</v>
      </c>
      <c r="E12" s="98"/>
      <c r="F12" s="97">
        <v>1098</v>
      </c>
      <c r="G12" s="98"/>
      <c r="H12" s="61">
        <f>F12-D12</f>
        <v>98</v>
      </c>
      <c r="I12" s="62"/>
      <c r="J12" s="95">
        <f>IF(D12=0,0,ABS(H12/D12)*100)</f>
        <v>9.8</v>
      </c>
      <c r="K12" s="96">
        <f>IF(F12=0,0,ABS(J12/F12)*100)</f>
        <v>0.8925318761384335</v>
      </c>
    </row>
    <row r="13" spans="1:11" ht="17.25" customHeight="1">
      <c r="A13" s="14"/>
      <c r="B13" s="101" t="s">
        <v>51</v>
      </c>
      <c r="C13" s="102"/>
      <c r="D13" s="97">
        <v>0</v>
      </c>
      <c r="E13" s="98"/>
      <c r="F13" s="37"/>
      <c r="G13" s="39"/>
      <c r="H13" s="23"/>
      <c r="I13" s="40"/>
      <c r="J13" s="50"/>
      <c r="K13" s="51"/>
    </row>
    <row r="14" spans="1:11" ht="17.25" customHeight="1">
      <c r="A14" s="14"/>
      <c r="B14" s="101" t="s">
        <v>52</v>
      </c>
      <c r="C14" s="102"/>
      <c r="D14" s="97">
        <v>0</v>
      </c>
      <c r="E14" s="98"/>
      <c r="F14" s="37"/>
      <c r="G14" s="39"/>
      <c r="H14" s="23"/>
      <c r="I14" s="40"/>
      <c r="J14" s="50"/>
      <c r="K14" s="51"/>
    </row>
    <row r="15" spans="1:11" ht="17.25" customHeight="1">
      <c r="A15" s="14"/>
      <c r="B15" s="14" t="s">
        <v>36</v>
      </c>
      <c r="C15" s="15"/>
      <c r="D15" s="99">
        <f>SUM(D11:E14)</f>
        <v>-97000</v>
      </c>
      <c r="E15" s="100"/>
      <c r="F15" s="99">
        <f>SUM(F11:G14)</f>
        <v>-101754</v>
      </c>
      <c r="G15" s="100"/>
      <c r="H15" s="99">
        <f t="shared" si="0"/>
        <v>-4754</v>
      </c>
      <c r="I15" s="100"/>
      <c r="J15" s="129">
        <f t="shared" si="1"/>
        <v>4.901030927835052</v>
      </c>
      <c r="K15" s="130">
        <f t="shared" si="2"/>
        <v>0.004816548664263864</v>
      </c>
    </row>
    <row r="16" spans="1:11" ht="17.25" customHeight="1">
      <c r="A16" s="135" t="s">
        <v>37</v>
      </c>
      <c r="B16" s="135"/>
      <c r="C16" s="136"/>
      <c r="D16" s="99">
        <f>D15</f>
        <v>-97000</v>
      </c>
      <c r="E16" s="100"/>
      <c r="F16" s="99">
        <f>F15</f>
        <v>-101754</v>
      </c>
      <c r="G16" s="100"/>
      <c r="H16" s="99">
        <f t="shared" si="0"/>
        <v>-4754</v>
      </c>
      <c r="I16" s="100"/>
      <c r="J16" s="129">
        <f t="shared" si="1"/>
        <v>4.901030927835052</v>
      </c>
      <c r="K16" s="130">
        <f t="shared" si="2"/>
        <v>0.004816548664263864</v>
      </c>
    </row>
    <row r="17" spans="1:11" ht="17.25" customHeight="1">
      <c r="A17" s="135" t="s">
        <v>19</v>
      </c>
      <c r="B17" s="135"/>
      <c r="C17" s="136"/>
      <c r="D17" s="114">
        <v>97000</v>
      </c>
      <c r="E17" s="115"/>
      <c r="F17" s="114">
        <v>101754</v>
      </c>
      <c r="G17" s="115"/>
      <c r="H17" s="99">
        <f t="shared" si="0"/>
        <v>4754</v>
      </c>
      <c r="I17" s="100"/>
      <c r="J17" s="129">
        <f t="shared" si="1"/>
        <v>4.901030927835052</v>
      </c>
      <c r="K17" s="130">
        <f t="shared" si="2"/>
        <v>0.004816548664263864</v>
      </c>
    </row>
    <row r="18" spans="1:11" ht="17.25" customHeight="1">
      <c r="A18" s="135" t="s">
        <v>20</v>
      </c>
      <c r="B18" s="135"/>
      <c r="C18" s="136"/>
      <c r="D18" s="99"/>
      <c r="E18" s="100"/>
      <c r="F18" s="99"/>
      <c r="G18" s="100"/>
      <c r="H18" s="99"/>
      <c r="I18" s="100"/>
      <c r="J18" s="129"/>
      <c r="K18" s="130"/>
    </row>
    <row r="19" spans="1:11" ht="17.25" customHeight="1" hidden="1">
      <c r="A19" s="53"/>
      <c r="B19" s="53"/>
      <c r="C19" s="15"/>
      <c r="D19" s="25"/>
      <c r="E19" s="54"/>
      <c r="F19" s="25"/>
      <c r="G19" s="54"/>
      <c r="H19" s="25"/>
      <c r="I19" s="54"/>
      <c r="J19" s="55"/>
      <c r="K19" s="56"/>
    </row>
    <row r="20" spans="1:11" ht="17.25" customHeight="1" hidden="1">
      <c r="A20" s="53"/>
      <c r="B20" s="53"/>
      <c r="C20" s="15"/>
      <c r="D20" s="25"/>
      <c r="E20" s="54"/>
      <c r="F20" s="25"/>
      <c r="G20" s="54"/>
      <c r="H20" s="25"/>
      <c r="I20" s="54"/>
      <c r="J20" s="55"/>
      <c r="K20" s="56"/>
    </row>
    <row r="21" spans="1:11" ht="17.25" customHeight="1" hidden="1">
      <c r="A21" s="53"/>
      <c r="B21" s="53"/>
      <c r="C21" s="15"/>
      <c r="D21" s="25"/>
      <c r="E21" s="54"/>
      <c r="F21" s="25"/>
      <c r="G21" s="54"/>
      <c r="H21" s="25"/>
      <c r="I21" s="54"/>
      <c r="J21" s="55"/>
      <c r="K21" s="56"/>
    </row>
    <row r="22" spans="1:11" ht="17.25" customHeight="1">
      <c r="A22" s="14"/>
      <c r="B22" s="76"/>
      <c r="C22" s="77"/>
      <c r="D22" s="97"/>
      <c r="E22" s="98"/>
      <c r="F22" s="97"/>
      <c r="G22" s="98"/>
      <c r="H22" s="61"/>
      <c r="I22" s="62"/>
      <c r="J22" s="95"/>
      <c r="K22" s="96"/>
    </row>
    <row r="23" spans="1:11" ht="17.25" customHeight="1" thickBot="1">
      <c r="A23" s="66"/>
      <c r="B23" s="66"/>
      <c r="C23" s="67"/>
      <c r="D23" s="71"/>
      <c r="E23" s="72"/>
      <c r="F23" s="71"/>
      <c r="G23" s="72"/>
      <c r="H23" s="71"/>
      <c r="I23" s="72"/>
      <c r="J23" s="106"/>
      <c r="K23" s="107"/>
    </row>
    <row r="28" spans="2:11" ht="27" customHeight="1">
      <c r="B28" s="91" t="s">
        <v>27</v>
      </c>
      <c r="C28" s="91"/>
      <c r="D28" s="91"/>
      <c r="E28" s="91"/>
      <c r="F28" s="91"/>
      <c r="G28" s="91"/>
      <c r="H28" s="91"/>
      <c r="I28" s="91"/>
      <c r="J28" s="91"/>
      <c r="K28" s="91"/>
    </row>
    <row r="29" spans="2:11" ht="17.25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3:11" ht="20.25" customHeight="1" thickBot="1">
      <c r="C30" s="108" t="s">
        <v>46</v>
      </c>
      <c r="D30" s="108"/>
      <c r="E30" s="108"/>
      <c r="F30" s="108"/>
      <c r="G30" s="108"/>
      <c r="H30" s="108"/>
      <c r="I30" s="109" t="s">
        <v>0</v>
      </c>
      <c r="J30" s="109"/>
      <c r="K30" s="109"/>
    </row>
    <row r="31" spans="1:11" ht="35.25" customHeight="1">
      <c r="A31" s="65" t="s">
        <v>4</v>
      </c>
      <c r="B31" s="64"/>
      <c r="C31" s="63" t="s">
        <v>5</v>
      </c>
      <c r="D31" s="64"/>
      <c r="E31" s="110" t="s">
        <v>6</v>
      </c>
      <c r="F31" s="111"/>
      <c r="G31" s="63" t="s">
        <v>7</v>
      </c>
      <c r="H31" s="64"/>
      <c r="I31" s="63" t="s">
        <v>2</v>
      </c>
      <c r="J31" s="65"/>
      <c r="K31" s="4" t="s">
        <v>6</v>
      </c>
    </row>
    <row r="32" spans="1:11" ht="17.25" customHeight="1">
      <c r="A32" s="74" t="s">
        <v>23</v>
      </c>
      <c r="B32" s="75"/>
      <c r="C32" s="104"/>
      <c r="D32" s="105"/>
      <c r="E32" s="104">
        <v>0</v>
      </c>
      <c r="F32" s="105">
        <v>0</v>
      </c>
      <c r="G32" s="112" t="s">
        <v>25</v>
      </c>
      <c r="H32" s="75"/>
      <c r="I32" s="104"/>
      <c r="J32" s="105"/>
      <c r="K32" s="25">
        <v>0</v>
      </c>
    </row>
    <row r="33" spans="1:11" ht="17.25" customHeight="1">
      <c r="A33" s="73"/>
      <c r="B33" s="57"/>
      <c r="C33" s="97"/>
      <c r="D33" s="98"/>
      <c r="E33" s="61">
        <v>0</v>
      </c>
      <c r="F33" s="62">
        <v>0</v>
      </c>
      <c r="G33" s="113"/>
      <c r="H33" s="57"/>
      <c r="I33" s="97"/>
      <c r="J33" s="98"/>
      <c r="K33" s="23">
        <v>0</v>
      </c>
    </row>
    <row r="34" spans="1:11" ht="17.25" customHeight="1">
      <c r="A34" s="73"/>
      <c r="B34" s="57"/>
      <c r="C34" s="97"/>
      <c r="D34" s="98"/>
      <c r="E34" s="61">
        <v>0</v>
      </c>
      <c r="F34" s="62">
        <v>0</v>
      </c>
      <c r="G34" s="73"/>
      <c r="H34" s="57"/>
      <c r="I34" s="97"/>
      <c r="J34" s="103"/>
      <c r="K34" s="23">
        <v>0</v>
      </c>
    </row>
    <row r="35" spans="1:11" ht="17.25" customHeight="1">
      <c r="A35" s="73"/>
      <c r="B35" s="57"/>
      <c r="C35" s="97"/>
      <c r="D35" s="98"/>
      <c r="E35" s="61">
        <v>0</v>
      </c>
      <c r="F35" s="62">
        <v>0</v>
      </c>
      <c r="G35" s="73"/>
      <c r="H35" s="57"/>
      <c r="I35" s="97"/>
      <c r="J35" s="103"/>
      <c r="K35" s="23">
        <v>0</v>
      </c>
    </row>
    <row r="36" spans="1:11" ht="17.25" customHeight="1">
      <c r="A36" s="73"/>
      <c r="B36" s="57"/>
      <c r="C36" s="97"/>
      <c r="D36" s="98"/>
      <c r="E36" s="61">
        <v>0</v>
      </c>
      <c r="F36" s="62">
        <v>0</v>
      </c>
      <c r="G36" s="137"/>
      <c r="H36" s="138"/>
      <c r="I36" s="97"/>
      <c r="J36" s="103"/>
      <c r="K36" s="23">
        <v>0</v>
      </c>
    </row>
    <row r="37" spans="1:11" ht="17.25" customHeight="1">
      <c r="A37" s="36"/>
      <c r="B37" s="13"/>
      <c r="C37" s="37"/>
      <c r="D37" s="39"/>
      <c r="E37" s="23"/>
      <c r="F37" s="40"/>
      <c r="G37" s="48"/>
      <c r="H37" s="49"/>
      <c r="I37" s="37"/>
      <c r="J37" s="38"/>
      <c r="K37" s="23"/>
    </row>
    <row r="38" spans="1:11" ht="17.25" customHeight="1">
      <c r="A38" s="73"/>
      <c r="B38" s="57"/>
      <c r="C38" s="97"/>
      <c r="D38" s="98"/>
      <c r="E38" s="61">
        <v>0</v>
      </c>
      <c r="F38" s="62">
        <v>0</v>
      </c>
      <c r="G38" s="133" t="s">
        <v>32</v>
      </c>
      <c r="H38" s="134"/>
      <c r="I38" s="114"/>
      <c r="J38" s="132"/>
      <c r="K38" s="25"/>
    </row>
    <row r="39" spans="1:11" ht="17.25" customHeight="1">
      <c r="A39" s="73"/>
      <c r="B39" s="57"/>
      <c r="C39" s="97"/>
      <c r="D39" s="98"/>
      <c r="E39" s="61">
        <v>0</v>
      </c>
      <c r="F39" s="62">
        <v>0</v>
      </c>
      <c r="G39" s="73"/>
      <c r="H39" s="57"/>
      <c r="I39" s="97"/>
      <c r="J39" s="103"/>
      <c r="K39" s="23">
        <v>0</v>
      </c>
    </row>
    <row r="40" spans="1:11" ht="17.25" customHeight="1">
      <c r="A40" s="73"/>
      <c r="B40" s="57"/>
      <c r="C40" s="97"/>
      <c r="D40" s="98"/>
      <c r="E40" s="61">
        <v>0</v>
      </c>
      <c r="F40" s="62">
        <v>0</v>
      </c>
      <c r="G40" s="73"/>
      <c r="H40" s="57"/>
      <c r="I40" s="97"/>
      <c r="J40" s="103"/>
      <c r="K40" s="23">
        <v>0</v>
      </c>
    </row>
    <row r="41" spans="1:11" ht="17.25" customHeight="1">
      <c r="A41" s="36"/>
      <c r="B41" s="13"/>
      <c r="C41" s="37"/>
      <c r="D41" s="39"/>
      <c r="E41" s="23"/>
      <c r="F41" s="40"/>
      <c r="G41" s="36"/>
      <c r="H41" s="13"/>
      <c r="I41" s="37"/>
      <c r="J41" s="38"/>
      <c r="K41" s="23"/>
    </row>
    <row r="42" spans="1:11" ht="17.25" customHeight="1">
      <c r="A42" s="73"/>
      <c r="B42" s="57"/>
      <c r="C42" s="97"/>
      <c r="D42" s="98"/>
      <c r="E42" s="61">
        <v>0</v>
      </c>
      <c r="F42" s="62">
        <v>0</v>
      </c>
      <c r="G42" s="73"/>
      <c r="H42" s="57"/>
      <c r="I42" s="97"/>
      <c r="J42" s="103"/>
      <c r="K42" s="23">
        <v>0</v>
      </c>
    </row>
    <row r="43" spans="1:11" ht="17.25" customHeight="1">
      <c r="A43" s="73"/>
      <c r="B43" s="57"/>
      <c r="C43" s="97"/>
      <c r="D43" s="98"/>
      <c r="E43" s="61">
        <v>0</v>
      </c>
      <c r="F43" s="62">
        <v>0</v>
      </c>
      <c r="G43" s="73"/>
      <c r="H43" s="57"/>
      <c r="I43" s="97"/>
      <c r="J43" s="103"/>
      <c r="K43" s="23">
        <v>0</v>
      </c>
    </row>
    <row r="44" spans="1:12" ht="19.5" customHeight="1" thickBot="1">
      <c r="A44" s="58" t="s">
        <v>24</v>
      </c>
      <c r="B44" s="59"/>
      <c r="C44" s="71"/>
      <c r="D44" s="72"/>
      <c r="E44" s="71">
        <v>0</v>
      </c>
      <c r="F44" s="72">
        <v>0</v>
      </c>
      <c r="G44" s="69" t="s">
        <v>26</v>
      </c>
      <c r="H44" s="70"/>
      <c r="I44" s="71"/>
      <c r="J44" s="72"/>
      <c r="K44" s="26"/>
      <c r="L44" s="31"/>
    </row>
    <row r="45" spans="1:11" s="5" customFormat="1" ht="16.5" customHeight="1">
      <c r="A45" s="131" t="s">
        <v>53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</row>
    <row r="46" spans="1:11" s="5" customFormat="1" ht="13.5">
      <c r="A46" s="68" t="s">
        <v>54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 ht="16.5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</row>
  </sheetData>
  <sheetProtection/>
  <mergeCells count="145">
    <mergeCell ref="G40:H40"/>
    <mergeCell ref="E40:F40"/>
    <mergeCell ref="A16:C16"/>
    <mergeCell ref="E34:F34"/>
    <mergeCell ref="G34:H34"/>
    <mergeCell ref="A36:B36"/>
    <mergeCell ref="A38:B38"/>
    <mergeCell ref="A39:B39"/>
    <mergeCell ref="B7:C7"/>
    <mergeCell ref="B10:C10"/>
    <mergeCell ref="B8:C8"/>
    <mergeCell ref="A18:C18"/>
    <mergeCell ref="A17:C17"/>
    <mergeCell ref="B12:C12"/>
    <mergeCell ref="A45:K45"/>
    <mergeCell ref="B13:C13"/>
    <mergeCell ref="B14:C14"/>
    <mergeCell ref="D13:E13"/>
    <mergeCell ref="D14:E14"/>
    <mergeCell ref="I40:J40"/>
    <mergeCell ref="I38:J38"/>
    <mergeCell ref="I39:J39"/>
    <mergeCell ref="G38:H38"/>
    <mergeCell ref="E39:F39"/>
    <mergeCell ref="G39:H39"/>
    <mergeCell ref="I35:J35"/>
    <mergeCell ref="I36:J36"/>
    <mergeCell ref="G35:H35"/>
    <mergeCell ref="G36:H36"/>
    <mergeCell ref="F15:G15"/>
    <mergeCell ref="H23:I23"/>
    <mergeCell ref="J17:K17"/>
    <mergeCell ref="J22:K22"/>
    <mergeCell ref="J18:K18"/>
    <mergeCell ref="J9:K9"/>
    <mergeCell ref="J11:K11"/>
    <mergeCell ref="J12:K12"/>
    <mergeCell ref="I34:J34"/>
    <mergeCell ref="H16:I16"/>
    <mergeCell ref="J15:K15"/>
    <mergeCell ref="J16:K16"/>
    <mergeCell ref="H10:I10"/>
    <mergeCell ref="H15:I15"/>
    <mergeCell ref="H4:K4"/>
    <mergeCell ref="J6:K6"/>
    <mergeCell ref="J5:K5"/>
    <mergeCell ref="H8:I8"/>
    <mergeCell ref="H5:I5"/>
    <mergeCell ref="J8:K8"/>
    <mergeCell ref="J7:K7"/>
    <mergeCell ref="H7:I7"/>
    <mergeCell ref="F10:G10"/>
    <mergeCell ref="H9:I9"/>
    <mergeCell ref="F7:G7"/>
    <mergeCell ref="H6:I6"/>
    <mergeCell ref="F12:G12"/>
    <mergeCell ref="B1:K1"/>
    <mergeCell ref="B2:K2"/>
    <mergeCell ref="C3:H3"/>
    <mergeCell ref="I3:K3"/>
    <mergeCell ref="D4:E5"/>
    <mergeCell ref="D6:E6"/>
    <mergeCell ref="F4:G5"/>
    <mergeCell ref="F6:G6"/>
    <mergeCell ref="A6:C6"/>
    <mergeCell ref="D7:E7"/>
    <mergeCell ref="A4:C5"/>
    <mergeCell ref="H17:I17"/>
    <mergeCell ref="D18:E18"/>
    <mergeCell ref="F18:G18"/>
    <mergeCell ref="F17:G17"/>
    <mergeCell ref="D10:E10"/>
    <mergeCell ref="H18:I18"/>
    <mergeCell ref="H11:I11"/>
    <mergeCell ref="H12:I12"/>
    <mergeCell ref="H22:I22"/>
    <mergeCell ref="F22:G22"/>
    <mergeCell ref="I32:J32"/>
    <mergeCell ref="A33:B33"/>
    <mergeCell ref="G31:H31"/>
    <mergeCell ref="G32:H32"/>
    <mergeCell ref="G33:H33"/>
    <mergeCell ref="E33:F33"/>
    <mergeCell ref="C33:D33"/>
    <mergeCell ref="E32:F32"/>
    <mergeCell ref="I33:J33"/>
    <mergeCell ref="I43:J43"/>
    <mergeCell ref="J23:K23"/>
    <mergeCell ref="B29:K29"/>
    <mergeCell ref="I31:J31"/>
    <mergeCell ref="C30:H30"/>
    <mergeCell ref="I30:K30"/>
    <mergeCell ref="E31:F31"/>
    <mergeCell ref="D23:E23"/>
    <mergeCell ref="E35:F35"/>
    <mergeCell ref="F23:G23"/>
    <mergeCell ref="B28:K28"/>
    <mergeCell ref="B47:K47"/>
    <mergeCell ref="G42:H42"/>
    <mergeCell ref="E42:F42"/>
    <mergeCell ref="I42:J42"/>
    <mergeCell ref="C44:D44"/>
    <mergeCell ref="E43:F43"/>
    <mergeCell ref="G43:H43"/>
    <mergeCell ref="I44:J44"/>
    <mergeCell ref="A46:K46"/>
    <mergeCell ref="G44:H44"/>
    <mergeCell ref="E44:F44"/>
    <mergeCell ref="A34:B34"/>
    <mergeCell ref="A35:B35"/>
    <mergeCell ref="C34:D34"/>
    <mergeCell ref="A44:B44"/>
    <mergeCell ref="A42:B42"/>
    <mergeCell ref="A40:B40"/>
    <mergeCell ref="A43:B43"/>
    <mergeCell ref="C43:D43"/>
    <mergeCell ref="A32:B32"/>
    <mergeCell ref="B22:C22"/>
    <mergeCell ref="C31:D31"/>
    <mergeCell ref="C35:D35"/>
    <mergeCell ref="A31:B31"/>
    <mergeCell ref="A23:C23"/>
    <mergeCell ref="C40:D40"/>
    <mergeCell ref="C38:D38"/>
    <mergeCell ref="C32:D32"/>
    <mergeCell ref="D9:E9"/>
    <mergeCell ref="D11:E11"/>
    <mergeCell ref="D12:E12"/>
    <mergeCell ref="C42:D42"/>
    <mergeCell ref="D15:E15"/>
    <mergeCell ref="D16:E16"/>
    <mergeCell ref="D17:E17"/>
    <mergeCell ref="D22:E22"/>
    <mergeCell ref="E36:F36"/>
    <mergeCell ref="E38:F38"/>
    <mergeCell ref="J10:K10"/>
    <mergeCell ref="C39:D39"/>
    <mergeCell ref="F8:G8"/>
    <mergeCell ref="F16:G16"/>
    <mergeCell ref="F11:G11"/>
    <mergeCell ref="F9:G9"/>
    <mergeCell ref="B9:C9"/>
    <mergeCell ref="B11:C11"/>
    <mergeCell ref="D8:E8"/>
    <mergeCell ref="C36:D36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skoal</cp:lastModifiedBy>
  <cp:lastPrinted>2019-04-20T02:30:34Z</cp:lastPrinted>
  <dcterms:created xsi:type="dcterms:W3CDTF">2011-04-19T02:39:36Z</dcterms:created>
  <dcterms:modified xsi:type="dcterms:W3CDTF">2019-04-20T02:31:15Z</dcterms:modified>
  <cp:category/>
  <cp:version/>
  <cp:contentType/>
  <cp:contentStatus/>
</cp:coreProperties>
</file>