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96" activeTab="0"/>
  </bookViews>
  <sheets>
    <sheet name="餘絀表及撥補表" sheetId="1" r:id="rId1"/>
    <sheet name="現流表及平衡表" sheetId="2" r:id="rId2"/>
  </sheets>
  <definedNames>
    <definedName name="_xlnm.Print_Area" localSheetId="1">'現流表及平衡表'!$A$1:$K$50</definedName>
    <definedName name="_xlnm.Print_Area" localSheetId="0">'餘絀表及撥補表'!$A$1:$H$52</definedName>
  </definedNames>
  <calcPr fullCalcOnLoad="1"/>
</workbook>
</file>

<file path=xl/sharedStrings.xml><?xml version="1.0" encoding="utf-8"?>
<sst xmlns="http://schemas.openxmlformats.org/spreadsheetml/2006/main" count="100" uniqueCount="83">
  <si>
    <t>單位：新臺幣元</t>
  </si>
  <si>
    <t>％</t>
  </si>
  <si>
    <t>金　　　　額</t>
  </si>
  <si>
    <t>科目</t>
  </si>
  <si>
    <t>項目</t>
  </si>
  <si>
    <t>本年度決算數</t>
  </si>
  <si>
    <t>本年度
決算數</t>
  </si>
  <si>
    <t>撥用賸餘</t>
  </si>
  <si>
    <r>
      <t>金</t>
    </r>
    <r>
      <rPr>
        <b/>
        <sz val="12"/>
        <rFont val="Times New Roman"/>
        <family val="1"/>
      </rPr>
      <t xml:space="preserve">        </t>
    </r>
    <r>
      <rPr>
        <b/>
        <sz val="12"/>
        <rFont val="新細明體"/>
        <family val="1"/>
      </rPr>
      <t>額</t>
    </r>
  </si>
  <si>
    <t>業務活動之現金流量</t>
  </si>
  <si>
    <t>調整非現金項目</t>
  </si>
  <si>
    <t>投資活動之現金流量</t>
  </si>
  <si>
    <t>期初現金及約當現金</t>
  </si>
  <si>
    <t>期末現金及約當現金</t>
  </si>
  <si>
    <t>科　　　　目</t>
  </si>
  <si>
    <t>金　　　　額</t>
  </si>
  <si>
    <t>％</t>
  </si>
  <si>
    <t>科     　　目</t>
  </si>
  <si>
    <t>資　產</t>
  </si>
  <si>
    <t>流動資產</t>
  </si>
  <si>
    <t>流動負債</t>
  </si>
  <si>
    <t>其他資產</t>
  </si>
  <si>
    <t>淨值</t>
  </si>
  <si>
    <t>合                 計</t>
  </si>
  <si>
    <t>金額</t>
  </si>
  <si>
    <t>賸餘之部</t>
  </si>
  <si>
    <t>本期賸餘</t>
  </si>
  <si>
    <t>前期未分配賸餘</t>
  </si>
  <si>
    <t>分配之部</t>
  </si>
  <si>
    <t>未分配賸餘</t>
  </si>
  <si>
    <t>短絀之部</t>
  </si>
  <si>
    <t>本期短絀</t>
  </si>
  <si>
    <t>填補之部</t>
  </si>
  <si>
    <t>本年度預算數</t>
  </si>
  <si>
    <t>本年度
預算數</t>
  </si>
  <si>
    <t>收入</t>
  </si>
  <si>
    <t>支出</t>
  </si>
  <si>
    <t>業務收入</t>
  </si>
  <si>
    <t>業務外收入</t>
  </si>
  <si>
    <t>業務成本與費用</t>
  </si>
  <si>
    <t>業務外費用</t>
  </si>
  <si>
    <t>無形資產</t>
  </si>
  <si>
    <t>其他負債</t>
  </si>
  <si>
    <r>
      <t xml:space="preserve">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</si>
  <si>
    <t>增加無形資產及其他資產</t>
  </si>
  <si>
    <t>不動產、廠房及設備</t>
  </si>
  <si>
    <t>利息股利之調整</t>
  </si>
  <si>
    <t>稅前餘絀</t>
  </si>
  <si>
    <t>未計利息股利之本期餘絀</t>
  </si>
  <si>
    <t>未計利息股利之淨現金流入(流出)</t>
  </si>
  <si>
    <t>收取利息</t>
  </si>
  <si>
    <t>籌資活動之現金流量</t>
  </si>
  <si>
    <r>
      <t>比較增減</t>
    </r>
    <r>
      <rPr>
        <b/>
        <sz val="12"/>
        <rFont val="Times New Roman"/>
        <family val="1"/>
      </rPr>
      <t xml:space="preserve"> </t>
    </r>
  </si>
  <si>
    <r>
      <t>比較增減</t>
    </r>
  </si>
  <si>
    <t xml:space="preserve">  業務活動之淨現金流入（流出）</t>
  </si>
  <si>
    <t xml:space="preserve">  投資活動之淨現金之流入（流出）</t>
  </si>
  <si>
    <t xml:space="preserve">  籌資活動之淨現金流入(流出)</t>
  </si>
  <si>
    <t>現金及約當現金之淨增（淨減）</t>
  </si>
  <si>
    <t>本期賸餘（短絀）</t>
  </si>
  <si>
    <r>
      <t xml:space="preserve">             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年度</t>
    </r>
    <r>
      <rPr>
        <b/>
        <sz val="12"/>
        <rFont val="Times New Roman"/>
        <family val="1"/>
      </rPr>
      <t xml:space="preserve">                   </t>
    </r>
    <r>
      <rPr>
        <b/>
        <sz val="12"/>
        <rFont val="新細明體"/>
        <family val="1"/>
      </rPr>
      <t>　</t>
    </r>
    <r>
      <rPr>
        <b/>
        <sz val="10"/>
        <rFont val="新細明體"/>
        <family val="1"/>
      </rPr>
      <t>　　　　　</t>
    </r>
    <r>
      <rPr>
        <b/>
        <sz val="10"/>
        <rFont val="Times New Roman"/>
        <family val="1"/>
      </rPr>
      <t xml:space="preserve">  </t>
    </r>
    <r>
      <rPr>
        <b/>
        <sz val="10"/>
        <rFont val="新細明體"/>
        <family val="1"/>
      </rPr>
      <t>　</t>
    </r>
    <r>
      <rPr>
        <b/>
        <sz val="10"/>
        <rFont val="Times New Roman"/>
        <family val="1"/>
      </rPr>
      <t xml:space="preserve">   </t>
    </r>
    <r>
      <rPr>
        <b/>
        <sz val="12"/>
        <rFont val="新細明體"/>
        <family val="1"/>
      </rPr>
      <t>單位：新臺幣元</t>
    </r>
  </si>
  <si>
    <t>％</t>
  </si>
  <si>
    <r>
      <rPr>
        <b/>
        <sz val="10"/>
        <rFont val="細明體"/>
        <family val="3"/>
      </rPr>
      <t>合</t>
    </r>
    <r>
      <rPr>
        <b/>
        <sz val="10"/>
        <rFont val="Times New Roman"/>
        <family val="1"/>
      </rPr>
      <t xml:space="preserve"> </t>
    </r>
    <r>
      <rPr>
        <b/>
        <sz val="10"/>
        <rFont val="細明體"/>
        <family val="3"/>
      </rPr>
      <t>　　計</t>
    </r>
  </si>
  <si>
    <t>負　債</t>
  </si>
  <si>
    <t>累積餘絀</t>
  </si>
  <si>
    <r>
      <t xml:space="preserve">               </t>
    </r>
    <r>
      <rPr>
        <b/>
        <sz val="12"/>
        <rFont val="新細明體"/>
        <family val="1"/>
      </rPr>
      <t>中華民國</t>
    </r>
    <r>
      <rPr>
        <b/>
        <sz val="12"/>
        <rFont val="Times New Roman"/>
        <family val="1"/>
      </rPr>
      <t>107</t>
    </r>
    <r>
      <rPr>
        <b/>
        <sz val="12"/>
        <rFont val="新細明體"/>
        <family val="1"/>
      </rPr>
      <t>年</t>
    </r>
    <r>
      <rPr>
        <b/>
        <sz val="12"/>
        <rFont val="Times New Roman"/>
        <family val="1"/>
      </rPr>
      <t>12</t>
    </r>
    <r>
      <rPr>
        <b/>
        <sz val="12"/>
        <rFont val="新細明體"/>
        <family val="1"/>
      </rPr>
      <t>月</t>
    </r>
    <r>
      <rPr>
        <b/>
        <sz val="12"/>
        <rFont val="Times New Roman"/>
        <family val="1"/>
      </rPr>
      <t>31</t>
    </r>
    <r>
      <rPr>
        <b/>
        <sz val="12"/>
        <rFont val="新細明體"/>
        <family val="1"/>
      </rPr>
      <t>日</t>
    </r>
  </si>
  <si>
    <t>國家表演藝術中心平衡表</t>
  </si>
  <si>
    <t>填補累積短絀</t>
  </si>
  <si>
    <t>提存公積</t>
  </si>
  <si>
    <t>待填補之短絀</t>
  </si>
  <si>
    <t>收取股利</t>
  </si>
  <si>
    <t>其他投資活動之現金流入</t>
  </si>
  <si>
    <t>增加長期投資、應收款、貸墊款及準備金</t>
  </si>
  <si>
    <t>其他投資活動之現金流出</t>
  </si>
  <si>
    <t>增加不動產、廠房及設備及礦產資源</t>
  </si>
  <si>
    <t>增加短期債務及其他負債</t>
  </si>
  <si>
    <t>投資、長期應收款、貸墊款及準備金</t>
  </si>
  <si>
    <t>基金</t>
  </si>
  <si>
    <t>公積</t>
  </si>
  <si>
    <t>備供出售金融資產未實現損益</t>
  </si>
  <si>
    <t xml:space="preserve">註：信託代理與保證資產（負債）性質科目，本年度決算核定數為56,708,045元。    </t>
  </si>
  <si>
    <t>國家表演藝術中心現金流量表</t>
  </si>
  <si>
    <t>國家表演藝術中心餘絀撥補表</t>
  </si>
  <si>
    <t>國家表演藝術中心收支餘絀表</t>
  </si>
</sst>
</file>

<file path=xl/styles.xml><?xml version="1.0" encoding="utf-8"?>
<styleSheet xmlns="http://schemas.openxmlformats.org/spreadsheetml/2006/main">
  <numFmts count="1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&quot;  &quot;* #,##0.00_);_(* &quot;&quot;_);_(@_)"/>
    <numFmt numFmtId="177" formatCode="_(* #,##0.00_);_(&quot;-&quot;\ #,##0.00_);_(* &quot;&quot;_);_(@_)"/>
    <numFmt numFmtId="178" formatCode="#,##0.00_ "/>
    <numFmt numFmtId="179" formatCode="0.00_ "/>
    <numFmt numFmtId="180" formatCode="#,##0_ "/>
  </numFmts>
  <fonts count="61">
    <font>
      <sz val="12"/>
      <name val="標楷體"/>
      <family val="4"/>
    </font>
    <font>
      <sz val="12"/>
      <color indexed="8"/>
      <name val="新細明體"/>
      <family val="1"/>
    </font>
    <font>
      <sz val="9"/>
      <name val="標楷體"/>
      <family val="4"/>
    </font>
    <font>
      <b/>
      <sz val="20"/>
      <name val="新細明體"/>
      <family val="1"/>
    </font>
    <font>
      <sz val="9"/>
      <name val="細明體"/>
      <family val="3"/>
    </font>
    <font>
      <b/>
      <sz val="12"/>
      <name val="新細明體"/>
      <family val="1"/>
    </font>
    <font>
      <sz val="14"/>
      <name val="標楷體"/>
      <family val="4"/>
    </font>
    <font>
      <b/>
      <sz val="12"/>
      <name val="Times New Roman"/>
      <family val="1"/>
    </font>
    <font>
      <b/>
      <sz val="9"/>
      <name val="新細明體"/>
      <family val="1"/>
    </font>
    <font>
      <b/>
      <sz val="10"/>
      <name val="Times New Roman"/>
      <family val="1"/>
    </font>
    <font>
      <sz val="9"/>
      <name val="新細明體"/>
      <family val="1"/>
    </font>
    <font>
      <sz val="10"/>
      <name val="Times New Roman"/>
      <family val="1"/>
    </font>
    <font>
      <b/>
      <sz val="12"/>
      <name val="細明體"/>
      <family val="3"/>
    </font>
    <font>
      <b/>
      <sz val="10"/>
      <name val="新細明體"/>
      <family val="1"/>
    </font>
    <font>
      <sz val="10"/>
      <name val="新細明體"/>
      <family val="1"/>
    </font>
    <font>
      <sz val="12"/>
      <name val="新細明體"/>
      <family val="1"/>
    </font>
    <font>
      <sz val="10"/>
      <name val="細明體"/>
      <family val="3"/>
    </font>
    <font>
      <b/>
      <sz val="10"/>
      <name val="細明體"/>
      <family val="3"/>
    </font>
    <font>
      <b/>
      <sz val="12"/>
      <name val="標楷體"/>
      <family val="4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0"/>
      <color indexed="9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新細明體"/>
      <family val="1"/>
    </font>
    <font>
      <b/>
      <sz val="10"/>
      <color indexed="9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  <font>
      <sz val="10"/>
      <color theme="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新細明體"/>
      <family val="1"/>
    </font>
    <font>
      <b/>
      <sz val="10"/>
      <color theme="0"/>
      <name val="新細明體"/>
      <family val="1"/>
    </font>
    <font>
      <sz val="1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3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/>
      <top style="thin"/>
      <bottom style="thin"/>
    </border>
    <border>
      <left style="thin"/>
      <right/>
      <top style="medium"/>
      <bottom style="thin"/>
    </border>
    <border>
      <left style="thin"/>
      <right/>
      <top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/>
    </border>
    <border>
      <left style="thin"/>
      <right/>
      <top style="thin"/>
      <bottom/>
    </border>
    <border>
      <left style="thin"/>
      <right style="thin"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/>
      <right/>
      <top style="medium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0" borderId="1" applyNumberFormat="0" applyFill="0" applyAlignment="0" applyProtection="0"/>
    <xf numFmtId="0" fontId="43" fillId="21" borderId="0" applyNumberFormat="0" applyBorder="0" applyAlignment="0" applyProtection="0"/>
    <xf numFmtId="9" fontId="0" fillId="0" borderId="0" applyFont="0" applyFill="0" applyBorder="0" applyAlignment="0" applyProtection="0"/>
    <xf numFmtId="0" fontId="4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0" fillId="23" borderId="4" applyNumberFormat="0" applyFont="0" applyAlignment="0" applyProtection="0"/>
    <xf numFmtId="0" fontId="46" fillId="0" borderId="0" applyNumberFormat="0" applyFill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0" fillId="29" borderId="0" applyNumberFormat="0" applyBorder="0" applyAlignment="0" applyProtection="0"/>
    <xf numFmtId="0" fontId="47" fillId="0" borderId="0" applyNumberForma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30" borderId="2" applyNumberFormat="0" applyAlignment="0" applyProtection="0"/>
    <xf numFmtId="0" fontId="52" fillId="22" borderId="8" applyNumberFormat="0" applyAlignment="0" applyProtection="0"/>
    <xf numFmtId="0" fontId="53" fillId="31" borderId="9" applyNumberFormat="0" applyAlignment="0" applyProtection="0"/>
    <xf numFmtId="0" fontId="54" fillId="32" borderId="0" applyNumberFormat="0" applyBorder="0" applyAlignment="0" applyProtection="0"/>
    <xf numFmtId="0" fontId="55" fillId="0" borderId="0" applyNumberFormat="0" applyFill="0" applyBorder="0" applyAlignment="0" applyProtection="0"/>
  </cellStyleXfs>
  <cellXfs count="167"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5" fillId="0" borderId="10" xfId="0" applyFont="1" applyBorder="1" applyAlignment="1" applyProtection="1">
      <alignment horizontal="center" vertical="center"/>
      <protection/>
    </xf>
    <xf numFmtId="0" fontId="12" fillId="0" borderId="11" xfId="0" applyFont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Alignment="1">
      <alignment vertical="center"/>
    </xf>
    <xf numFmtId="0" fontId="5" fillId="0" borderId="13" xfId="0" applyFont="1" applyBorder="1" applyAlignment="1" applyProtection="1">
      <alignment horizontal="distributed" vertical="center" indent="1"/>
      <protection/>
    </xf>
    <xf numFmtId="0" fontId="5" fillId="0" borderId="13" xfId="0" applyFont="1" applyBorder="1" applyAlignment="1" applyProtection="1">
      <alignment horizontal="center" vertical="center"/>
      <protection/>
    </xf>
    <xf numFmtId="177" fontId="9" fillId="0" borderId="14" xfId="0" applyNumberFormat="1" applyFont="1" applyFill="1" applyBorder="1" applyAlignment="1" applyProtection="1">
      <alignment vertical="center"/>
      <protection/>
    </xf>
    <xf numFmtId="177" fontId="9" fillId="0" borderId="14" xfId="0" applyNumberFormat="1" applyFont="1" applyFill="1" applyBorder="1" applyAlignment="1" applyProtection="1">
      <alignment vertical="center" readingOrder="2"/>
      <protection/>
    </xf>
    <xf numFmtId="0" fontId="15" fillId="0" borderId="0" xfId="0" applyFont="1" applyFill="1" applyAlignment="1">
      <alignment vertical="center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horizontal="left" vertical="center"/>
      <protection locked="0"/>
    </xf>
    <xf numFmtId="177" fontId="11" fillId="0" borderId="16" xfId="0" applyNumberFormat="1" applyFont="1" applyFill="1" applyBorder="1" applyAlignment="1" applyProtection="1">
      <alignment vertical="center" readingOrder="2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 locked="0"/>
    </xf>
    <xf numFmtId="177" fontId="11" fillId="0" borderId="16" xfId="0" applyNumberFormat="1" applyFont="1" applyFill="1" applyBorder="1" applyAlignment="1" applyProtection="1">
      <alignment horizontal="right" vertical="center"/>
      <protection/>
    </xf>
    <xf numFmtId="176" fontId="11" fillId="0" borderId="17" xfId="0" applyNumberFormat="1" applyFont="1" applyFill="1" applyBorder="1" applyAlignment="1" applyProtection="1">
      <alignment vertical="center" readingOrder="2"/>
      <protection/>
    </xf>
    <xf numFmtId="178" fontId="11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vertical="center"/>
      <protection/>
    </xf>
    <xf numFmtId="177" fontId="9" fillId="0" borderId="16" xfId="0" applyNumberFormat="1" applyFont="1" applyFill="1" applyBorder="1" applyAlignment="1" applyProtection="1">
      <alignment vertical="center" readingOrder="2"/>
      <protection/>
    </xf>
    <xf numFmtId="176" fontId="9" fillId="0" borderId="17" xfId="0" applyNumberFormat="1" applyFont="1" applyFill="1" applyBorder="1" applyAlignment="1" applyProtection="1">
      <alignment vertical="center" readingOrder="2"/>
      <protection/>
    </xf>
    <xf numFmtId="177" fontId="9" fillId="0" borderId="16" xfId="0" applyNumberFormat="1" applyFont="1" applyFill="1" applyBorder="1" applyAlignment="1" applyProtection="1">
      <alignment horizontal="right" vertical="center"/>
      <protection/>
    </xf>
    <xf numFmtId="177" fontId="11" fillId="0" borderId="16" xfId="0" applyNumberFormat="1" applyFont="1" applyFill="1" applyBorder="1" applyAlignment="1" applyProtection="1">
      <alignment horizontal="center" vertical="center"/>
      <protection/>
    </xf>
    <xf numFmtId="176" fontId="11" fillId="0" borderId="17" xfId="0" applyNumberFormat="1" applyFont="1" applyFill="1" applyBorder="1" applyAlignment="1" applyProtection="1">
      <alignment horizontal="right" vertical="center" readingOrder="2"/>
      <protection/>
    </xf>
    <xf numFmtId="49" fontId="14" fillId="0" borderId="15" xfId="0" applyNumberFormat="1" applyFont="1" applyFill="1" applyBorder="1" applyAlignment="1" applyProtection="1">
      <alignment horizontal="left" vertical="center" readingOrder="1"/>
      <protection locked="0"/>
    </xf>
    <xf numFmtId="177" fontId="11" fillId="0" borderId="16" xfId="0" applyNumberFormat="1" applyFont="1" applyFill="1" applyBorder="1" applyAlignment="1" applyProtection="1">
      <alignment vertical="center"/>
      <protection/>
    </xf>
    <xf numFmtId="176" fontId="9" fillId="0" borderId="18" xfId="0" applyNumberFormat="1" applyFont="1" applyFill="1" applyBorder="1" applyAlignment="1" applyProtection="1">
      <alignment vertical="center" readingOrder="2"/>
      <protection/>
    </xf>
    <xf numFmtId="0" fontId="8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0" fontId="14" fillId="0" borderId="0" xfId="0" applyFont="1" applyFill="1" applyBorder="1" applyAlignment="1" applyProtection="1">
      <alignment horizontal="left" vertical="center"/>
      <protection locked="0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/>
    </xf>
    <xf numFmtId="0" fontId="0" fillId="0" borderId="0" xfId="0" applyFont="1" applyAlignment="1">
      <alignment vertical="center"/>
    </xf>
    <xf numFmtId="0" fontId="0" fillId="0" borderId="0" xfId="0" applyFont="1" applyFill="1" applyAlignment="1">
      <alignment vertical="center"/>
    </xf>
    <xf numFmtId="0" fontId="0" fillId="0" borderId="0" xfId="0" applyFont="1" applyAlignment="1">
      <alignment horizontal="left" vertical="center" indent="1"/>
    </xf>
    <xf numFmtId="0" fontId="0" fillId="0" borderId="0" xfId="0" applyFont="1" applyAlignment="1">
      <alignment horizontal="right" vertical="center"/>
    </xf>
    <xf numFmtId="177" fontId="56" fillId="0" borderId="16" xfId="0" applyNumberFormat="1" applyFont="1" applyFill="1" applyBorder="1" applyAlignment="1" applyProtection="1">
      <alignment vertical="center" readingOrder="2"/>
      <protection/>
    </xf>
    <xf numFmtId="177" fontId="56" fillId="0" borderId="16" xfId="0" applyNumberFormat="1" applyFont="1" applyFill="1" applyBorder="1" applyAlignment="1" applyProtection="1">
      <alignment horizontal="center" vertical="center"/>
      <protection locked="0"/>
    </xf>
    <xf numFmtId="177" fontId="57" fillId="0" borderId="16" xfId="0" applyNumberFormat="1" applyFont="1" applyFill="1" applyBorder="1" applyAlignment="1" applyProtection="1">
      <alignment vertical="center" readingOrder="2"/>
      <protection/>
    </xf>
    <xf numFmtId="177" fontId="9" fillId="0" borderId="19" xfId="0" applyNumberFormat="1" applyFont="1" applyFill="1" applyBorder="1" applyAlignment="1" applyProtection="1">
      <alignment vertical="center"/>
      <protection/>
    </xf>
    <xf numFmtId="177" fontId="9" fillId="0" borderId="19" xfId="0" applyNumberFormat="1" applyFont="1" applyFill="1" applyBorder="1" applyAlignment="1" applyProtection="1">
      <alignment horizontal="right" vertical="center"/>
      <protection/>
    </xf>
    <xf numFmtId="176" fontId="9" fillId="0" borderId="12" xfId="0" applyNumberFormat="1" applyFont="1" applyFill="1" applyBorder="1" applyAlignment="1" applyProtection="1">
      <alignment vertical="center" readingOrder="2"/>
      <protection/>
    </xf>
    <xf numFmtId="177" fontId="56" fillId="0" borderId="16" xfId="0" applyNumberFormat="1" applyFont="1" applyFill="1" applyBorder="1" applyAlignment="1" applyProtection="1">
      <alignment vertical="center"/>
      <protection locked="0"/>
    </xf>
    <xf numFmtId="177" fontId="56" fillId="0" borderId="16" xfId="0" applyNumberFormat="1" applyFont="1" applyFill="1" applyBorder="1" applyAlignment="1" applyProtection="1">
      <alignment vertical="center"/>
      <protection/>
    </xf>
    <xf numFmtId="176" fontId="56" fillId="0" borderId="17" xfId="0" applyNumberFormat="1" applyFont="1" applyFill="1" applyBorder="1" applyAlignment="1" applyProtection="1">
      <alignment vertical="center" readingOrder="2"/>
      <protection/>
    </xf>
    <xf numFmtId="177" fontId="56" fillId="0" borderId="16" xfId="0" applyNumberFormat="1" applyFont="1" applyFill="1" applyBorder="1" applyAlignment="1" applyProtection="1">
      <alignment horizontal="left" vertical="center"/>
      <protection locked="0"/>
    </xf>
    <xf numFmtId="177" fontId="56" fillId="0" borderId="16" xfId="0" applyNumberFormat="1" applyFont="1" applyFill="1" applyBorder="1" applyAlignment="1" applyProtection="1">
      <alignment horizontal="center" vertical="center"/>
      <protection/>
    </xf>
    <xf numFmtId="0" fontId="56" fillId="0" borderId="20" xfId="0" applyFont="1" applyFill="1" applyBorder="1" applyAlignment="1">
      <alignment vertical="center"/>
    </xf>
    <xf numFmtId="0" fontId="58" fillId="0" borderId="21" xfId="0" applyFont="1" applyFill="1" applyBorder="1" applyAlignment="1" applyProtection="1">
      <alignment horizontal="left" vertical="center"/>
      <protection locked="0"/>
    </xf>
    <xf numFmtId="177" fontId="56" fillId="0" borderId="19" xfId="0" applyNumberFormat="1" applyFont="1" applyFill="1" applyBorder="1" applyAlignment="1" applyProtection="1">
      <alignment horizontal="left" vertical="center"/>
      <protection locked="0"/>
    </xf>
    <xf numFmtId="177" fontId="56" fillId="0" borderId="19" xfId="0" applyNumberFormat="1" applyFont="1" applyFill="1" applyBorder="1" applyAlignment="1" applyProtection="1">
      <alignment horizontal="center" vertical="center"/>
      <protection/>
    </xf>
    <xf numFmtId="177" fontId="56" fillId="0" borderId="19" xfId="0" applyNumberFormat="1" applyFont="1" applyFill="1" applyBorder="1" applyAlignment="1" applyProtection="1">
      <alignment horizontal="center" vertical="center"/>
      <protection locked="0"/>
    </xf>
    <xf numFmtId="177" fontId="56" fillId="0" borderId="19" xfId="0" applyNumberFormat="1" applyFont="1" applyFill="1" applyBorder="1" applyAlignment="1" applyProtection="1">
      <alignment vertical="center"/>
      <protection/>
    </xf>
    <xf numFmtId="176" fontId="56" fillId="0" borderId="12" xfId="0" applyNumberFormat="1" applyFont="1" applyFill="1" applyBorder="1" applyAlignment="1" applyProtection="1">
      <alignment horizontal="right" vertical="center" readingOrder="2"/>
      <protection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59" fillId="0" borderId="0" xfId="0" applyFont="1" applyFill="1" applyBorder="1" applyAlignment="1" applyProtection="1">
      <alignment horizontal="left" vertical="center"/>
      <protection locked="0"/>
    </xf>
    <xf numFmtId="0" fontId="59" fillId="0" borderId="15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/>
    </xf>
    <xf numFmtId="177" fontId="11" fillId="0" borderId="1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177" fontId="9" fillId="0" borderId="17" xfId="0" applyNumberFormat="1" applyFont="1" applyFill="1" applyBorder="1" applyAlignment="1" applyProtection="1">
      <alignment vertical="center"/>
      <protection/>
    </xf>
    <xf numFmtId="0" fontId="0" fillId="0" borderId="0" xfId="0" applyFill="1" applyBorder="1" applyAlignment="1">
      <alignment horizontal="right" vertical="center"/>
    </xf>
    <xf numFmtId="0" fontId="11" fillId="0" borderId="22" xfId="0" applyFont="1" applyBorder="1" applyAlignment="1" applyProtection="1">
      <alignment horizontal="left" vertical="center"/>
      <protection locked="0"/>
    </xf>
    <xf numFmtId="0" fontId="11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left" vertical="top"/>
      <protection locked="0"/>
    </xf>
    <xf numFmtId="0" fontId="13" fillId="0" borderId="23" xfId="0" applyFont="1" applyFill="1" applyBorder="1" applyAlignment="1" applyProtection="1">
      <alignment horizontal="left" vertical="center"/>
      <protection locked="0"/>
    </xf>
    <xf numFmtId="0" fontId="13" fillId="0" borderId="24" xfId="0" applyFont="1" applyFill="1" applyBorder="1" applyAlignment="1" applyProtection="1">
      <alignment horizontal="left" vertical="center"/>
      <protection locked="0"/>
    </xf>
    <xf numFmtId="0" fontId="13" fillId="0" borderId="0" xfId="0" applyFont="1" applyFill="1" applyBorder="1" applyAlignment="1" applyProtection="1">
      <alignment horizontal="left" vertical="center"/>
      <protection locked="0"/>
    </xf>
    <xf numFmtId="0" fontId="13" fillId="0" borderId="15" xfId="0" applyFont="1" applyFill="1" applyBorder="1" applyAlignment="1" applyProtection="1">
      <alignment horizontal="left" vertical="center"/>
      <protection locked="0"/>
    </xf>
    <xf numFmtId="0" fontId="5" fillId="0" borderId="22" xfId="0" applyFont="1" applyBorder="1" applyAlignment="1" applyProtection="1">
      <alignment horizontal="distributed" vertical="center" indent="1"/>
      <protection/>
    </xf>
    <xf numFmtId="0" fontId="5" fillId="0" borderId="25" xfId="0" applyFont="1" applyBorder="1" applyAlignment="1" applyProtection="1">
      <alignment horizontal="distributed" vertical="center" indent="1"/>
      <protection/>
    </xf>
    <xf numFmtId="0" fontId="5" fillId="0" borderId="26" xfId="0" applyFont="1" applyBorder="1" applyAlignment="1" applyProtection="1">
      <alignment horizontal="distributed" vertical="center" indent="1"/>
      <protection/>
    </xf>
    <xf numFmtId="0" fontId="5" fillId="0" borderId="27" xfId="0" applyFont="1" applyBorder="1" applyAlignment="1" applyProtection="1">
      <alignment horizontal="distributed" vertical="center" indent="1"/>
      <protection/>
    </xf>
    <xf numFmtId="0" fontId="5" fillId="0" borderId="28" xfId="0" applyFont="1" applyBorder="1" applyAlignment="1" applyProtection="1">
      <alignment horizontal="distributed" vertical="center" indent="1"/>
      <protection/>
    </xf>
    <xf numFmtId="0" fontId="5" fillId="0" borderId="11" xfId="0" applyFont="1" applyBorder="1" applyAlignment="1" applyProtection="1">
      <alignment horizontal="distributed" vertical="center" indent="1"/>
      <protection/>
    </xf>
    <xf numFmtId="0" fontId="13" fillId="0" borderId="20" xfId="0" applyFont="1" applyFill="1" applyBorder="1" applyAlignment="1" applyProtection="1">
      <alignment horizontal="left" vertical="center"/>
      <protection locked="0"/>
    </xf>
    <xf numFmtId="0" fontId="13" fillId="0" borderId="21" xfId="0" applyFont="1" applyFill="1" applyBorder="1" applyAlignment="1" applyProtection="1">
      <alignment horizontal="left" vertical="center"/>
      <protection locked="0"/>
    </xf>
    <xf numFmtId="176" fontId="11" fillId="0" borderId="17" xfId="0" applyNumberFormat="1" applyFont="1" applyFill="1" applyBorder="1" applyAlignment="1" applyProtection="1">
      <alignment horizontal="right" vertical="center"/>
      <protection/>
    </xf>
    <xf numFmtId="176" fontId="11" fillId="0" borderId="0" xfId="0" applyNumberFormat="1" applyFont="1" applyFill="1" applyBorder="1" applyAlignment="1" applyProtection="1">
      <alignment horizontal="right" vertical="center"/>
      <protection/>
    </xf>
    <xf numFmtId="177" fontId="11" fillId="0" borderId="17" xfId="0" applyNumberFormat="1" applyFont="1" applyFill="1" applyBorder="1" applyAlignment="1" applyProtection="1">
      <alignment horizontal="right" vertical="center"/>
      <protection locked="0"/>
    </xf>
    <xf numFmtId="177" fontId="11" fillId="0" borderId="15" xfId="0" applyNumberFormat="1" applyFont="1" applyFill="1" applyBorder="1" applyAlignment="1" applyProtection="1">
      <alignment horizontal="right" vertical="center"/>
      <protection locked="0"/>
    </xf>
    <xf numFmtId="177" fontId="11" fillId="0" borderId="17" xfId="0" applyNumberFormat="1" applyFont="1" applyFill="1" applyBorder="1" applyAlignment="1" applyProtection="1">
      <alignment horizontal="right" vertical="center"/>
      <protection/>
    </xf>
    <xf numFmtId="177" fontId="11" fillId="0" borderId="15" xfId="0" applyNumberFormat="1" applyFont="1" applyFill="1" applyBorder="1" applyAlignment="1" applyProtection="1">
      <alignment horizontal="right" vertical="center"/>
      <protection/>
    </xf>
    <xf numFmtId="0" fontId="0" fillId="0" borderId="15" xfId="0" applyFont="1" applyFill="1" applyBorder="1" applyAlignment="1">
      <alignment horizontal="right" vertical="center"/>
    </xf>
    <xf numFmtId="177" fontId="9" fillId="0" borderId="12" xfId="0" applyNumberFormat="1" applyFont="1" applyFill="1" applyBorder="1" applyAlignment="1" applyProtection="1">
      <alignment horizontal="right" vertical="center"/>
      <protection/>
    </xf>
    <xf numFmtId="177" fontId="9" fillId="0" borderId="21" xfId="0" applyNumberFormat="1" applyFont="1" applyFill="1" applyBorder="1" applyAlignment="1" applyProtection="1">
      <alignment horizontal="right" vertical="center"/>
      <protection/>
    </xf>
    <xf numFmtId="0" fontId="11" fillId="0" borderId="0" xfId="0" applyFont="1" applyBorder="1" applyAlignment="1" applyProtection="1">
      <alignment horizontal="left" vertical="center" wrapText="1"/>
      <protection locked="0"/>
    </xf>
    <xf numFmtId="0" fontId="13" fillId="0" borderId="20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177" fontId="9" fillId="0" borderId="12" xfId="0" applyNumberFormat="1" applyFont="1" applyFill="1" applyBorder="1" applyAlignment="1" applyProtection="1">
      <alignment horizontal="right" vertical="center"/>
      <protection locked="0"/>
    </xf>
    <xf numFmtId="0" fontId="18" fillId="0" borderId="21" xfId="0" applyFont="1" applyFill="1" applyBorder="1" applyAlignment="1">
      <alignment horizontal="right" vertical="center"/>
    </xf>
    <xf numFmtId="0" fontId="14" fillId="0" borderId="0" xfId="0" applyFont="1" applyFill="1" applyBorder="1" applyAlignment="1" applyProtection="1">
      <alignment horizontal="left" vertical="center"/>
      <protection locked="0"/>
    </xf>
    <xf numFmtId="0" fontId="14" fillId="0" borderId="15" xfId="0" applyFont="1" applyFill="1" applyBorder="1" applyAlignment="1" applyProtection="1">
      <alignment horizontal="left" vertical="center"/>
      <protection locked="0"/>
    </xf>
    <xf numFmtId="177" fontId="9" fillId="0" borderId="18" xfId="0" applyNumberFormat="1" applyFont="1" applyFill="1" applyBorder="1" applyAlignment="1" applyProtection="1">
      <alignment horizontal="right" vertical="center"/>
      <protection/>
    </xf>
    <xf numFmtId="177" fontId="9" fillId="0" borderId="24" xfId="0" applyNumberFormat="1" applyFont="1" applyFill="1" applyBorder="1" applyAlignment="1" applyProtection="1">
      <alignment horizontal="right" vertical="center"/>
      <protection/>
    </xf>
    <xf numFmtId="0" fontId="13" fillId="0" borderId="23" xfId="0" applyFont="1" applyFill="1" applyBorder="1" applyAlignment="1" applyProtection="1">
      <alignment horizontal="distributed" vertical="center" indent="1"/>
      <protection/>
    </xf>
    <xf numFmtId="0" fontId="13" fillId="0" borderId="24" xfId="0" applyFont="1" applyFill="1" applyBorder="1" applyAlignment="1" applyProtection="1">
      <alignment horizontal="distributed" vertical="center" indent="1"/>
      <protection/>
    </xf>
    <xf numFmtId="0" fontId="14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15" xfId="0" applyFont="1" applyFill="1" applyBorder="1" applyAlignment="1" applyProtection="1">
      <alignment horizontal="left" vertical="center" wrapText="1"/>
      <protection locked="0"/>
    </xf>
    <xf numFmtId="0" fontId="0" fillId="0" borderId="15" xfId="0" applyFill="1" applyBorder="1" applyAlignment="1">
      <alignment horizontal="right" vertical="center"/>
    </xf>
    <xf numFmtId="0" fontId="14" fillId="0" borderId="17" xfId="0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0" fontId="0" fillId="0" borderId="15" xfId="0" applyFill="1" applyBorder="1" applyAlignment="1">
      <alignment vertical="center"/>
    </xf>
    <xf numFmtId="0" fontId="16" fillId="0" borderId="22" xfId="0" applyFont="1" applyFill="1" applyBorder="1" applyAlignment="1">
      <alignment vertical="center"/>
    </xf>
    <xf numFmtId="0" fontId="0" fillId="0" borderId="22" xfId="0" applyFill="1" applyBorder="1" applyAlignment="1">
      <alignment vertical="center"/>
    </xf>
    <xf numFmtId="0" fontId="14" fillId="0" borderId="17" xfId="0" applyFont="1" applyFill="1" applyBorder="1" applyAlignment="1" applyProtection="1">
      <alignment horizontal="left" vertical="center" wrapText="1"/>
      <protection locked="0"/>
    </xf>
    <xf numFmtId="0" fontId="0" fillId="0" borderId="0" xfId="0" applyFill="1" applyAlignment="1">
      <alignment vertical="center" wrapText="1"/>
    </xf>
    <xf numFmtId="0" fontId="0" fillId="0" borderId="15" xfId="0" applyFill="1" applyBorder="1" applyAlignment="1">
      <alignment vertical="center" wrapText="1"/>
    </xf>
    <xf numFmtId="0" fontId="8" fillId="0" borderId="0" xfId="0" applyFont="1" applyFill="1" applyBorder="1" applyAlignment="1" applyProtection="1">
      <alignment horizontal="left" vertical="center"/>
      <protection/>
    </xf>
    <xf numFmtId="0" fontId="8" fillId="0" borderId="15" xfId="0" applyFont="1" applyFill="1" applyBorder="1" applyAlignment="1" applyProtection="1">
      <alignment horizontal="left" vertical="center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 locked="0"/>
    </xf>
    <xf numFmtId="177" fontId="9" fillId="0" borderId="15" xfId="0" applyNumberFormat="1" applyFont="1" applyFill="1" applyBorder="1" applyAlignment="1" applyProtection="1">
      <alignment horizontal="right" vertical="center"/>
      <protection locked="0"/>
    </xf>
    <xf numFmtId="0" fontId="5" fillId="0" borderId="29" xfId="0" applyFont="1" applyBorder="1" applyAlignment="1" applyProtection="1">
      <alignment horizontal="center" vertical="center"/>
      <protection/>
    </xf>
    <xf numFmtId="0" fontId="5" fillId="0" borderId="30" xfId="0" applyFont="1" applyBorder="1" applyAlignment="1" applyProtection="1">
      <alignment horizontal="center" vertical="center"/>
      <protection/>
    </xf>
    <xf numFmtId="0" fontId="5" fillId="0" borderId="11" xfId="0" applyFont="1" applyBorder="1" applyAlignment="1" applyProtection="1">
      <alignment horizontal="center" vertical="center"/>
      <protection/>
    </xf>
    <xf numFmtId="0" fontId="7" fillId="0" borderId="20" xfId="0" applyFont="1" applyBorder="1" applyAlignment="1" applyProtection="1">
      <alignment horizontal="center" vertical="center"/>
      <protection locked="0"/>
    </xf>
    <xf numFmtId="0" fontId="5" fillId="0" borderId="20" xfId="0" applyFont="1" applyBorder="1" applyAlignment="1" applyProtection="1">
      <alignment horizontal="right"/>
      <protection/>
    </xf>
    <xf numFmtId="177" fontId="9" fillId="0" borderId="17" xfId="0" applyNumberFormat="1" applyFont="1" applyFill="1" applyBorder="1" applyAlignment="1" applyProtection="1">
      <alignment horizontal="right" vertical="center"/>
      <protection/>
    </xf>
    <xf numFmtId="177" fontId="9" fillId="0" borderId="15" xfId="0" applyNumberFormat="1" applyFont="1" applyFill="1" applyBorder="1" applyAlignment="1" applyProtection="1">
      <alignment horizontal="right" vertical="center"/>
      <protection/>
    </xf>
    <xf numFmtId="177" fontId="9" fillId="0" borderId="18" xfId="0" applyNumberFormat="1" applyFont="1" applyFill="1" applyBorder="1" applyAlignment="1" applyProtection="1">
      <alignment horizontal="right" vertical="center"/>
      <protection locked="0"/>
    </xf>
    <xf numFmtId="0" fontId="18" fillId="0" borderId="24" xfId="0" applyFont="1" applyFill="1" applyBorder="1" applyAlignment="1">
      <alignment horizontal="right" vertical="center"/>
    </xf>
    <xf numFmtId="0" fontId="8" fillId="0" borderId="20" xfId="0" applyFont="1" applyFill="1" applyBorder="1" applyAlignment="1" applyProtection="1">
      <alignment horizontal="left" vertical="center"/>
      <protection/>
    </xf>
    <xf numFmtId="0" fontId="8" fillId="0" borderId="21" xfId="0" applyFont="1" applyFill="1" applyBorder="1" applyAlignment="1" applyProtection="1">
      <alignment horizontal="left" vertical="center"/>
      <protection/>
    </xf>
    <xf numFmtId="176" fontId="9" fillId="0" borderId="17" xfId="0" applyNumberFormat="1" applyFont="1" applyFill="1" applyBorder="1" applyAlignment="1" applyProtection="1">
      <alignment horizontal="right" vertical="center"/>
      <protection/>
    </xf>
    <xf numFmtId="176" fontId="9" fillId="0" borderId="0" xfId="0" applyNumberFormat="1" applyFont="1" applyFill="1" applyBorder="1" applyAlignment="1" applyProtection="1">
      <alignment horizontal="right" vertical="center"/>
      <protection/>
    </xf>
    <xf numFmtId="0" fontId="0" fillId="0" borderId="0" xfId="0" applyFont="1" applyFill="1" applyBorder="1" applyAlignment="1">
      <alignment horizontal="right" vertical="center"/>
    </xf>
    <xf numFmtId="0" fontId="10" fillId="0" borderId="0" xfId="0" applyFont="1" applyFill="1" applyBorder="1" applyAlignment="1" applyProtection="1">
      <alignment horizontal="left" vertical="center"/>
      <protection locked="0"/>
    </xf>
    <xf numFmtId="0" fontId="10" fillId="0" borderId="15" xfId="0" applyFont="1" applyFill="1" applyBorder="1" applyAlignment="1" applyProtection="1">
      <alignment horizontal="left" vertical="center"/>
      <protection locked="0"/>
    </xf>
    <xf numFmtId="176" fontId="9" fillId="0" borderId="18" xfId="0" applyNumberFormat="1" applyFont="1" applyFill="1" applyBorder="1" applyAlignment="1" applyProtection="1">
      <alignment horizontal="right" vertical="center"/>
      <protection/>
    </xf>
    <xf numFmtId="176" fontId="9" fillId="0" borderId="23" xfId="0" applyNumberFormat="1" applyFont="1" applyFill="1" applyBorder="1" applyAlignment="1" applyProtection="1">
      <alignment horizontal="right" vertical="center"/>
      <protection/>
    </xf>
    <xf numFmtId="0" fontId="10" fillId="0" borderId="0" xfId="0" applyFont="1" applyFill="1" applyBorder="1" applyAlignment="1" applyProtection="1">
      <alignment horizontal="left" vertical="center"/>
      <protection/>
    </xf>
    <xf numFmtId="0" fontId="10" fillId="0" borderId="15" xfId="0" applyFont="1" applyFill="1" applyBorder="1" applyAlignment="1" applyProtection="1">
      <alignment horizontal="left" vertical="center"/>
      <protection/>
    </xf>
    <xf numFmtId="0" fontId="8" fillId="0" borderId="23" xfId="0" applyFont="1" applyFill="1" applyBorder="1" applyAlignment="1" applyProtection="1">
      <alignment horizontal="left" vertical="center"/>
      <protection/>
    </xf>
    <xf numFmtId="0" fontId="8" fillId="0" borderId="24" xfId="0" applyFont="1" applyFill="1" applyBorder="1" applyAlignment="1" applyProtection="1">
      <alignment horizontal="left" vertical="center"/>
      <protection/>
    </xf>
    <xf numFmtId="0" fontId="5" fillId="0" borderId="31" xfId="0" applyFont="1" applyBorder="1" applyAlignment="1" applyProtection="1">
      <alignment horizontal="distributed" vertical="center" wrapText="1" indent="1"/>
      <protection/>
    </xf>
    <xf numFmtId="0" fontId="5" fillId="0" borderId="32" xfId="0" applyFont="1" applyBorder="1" applyAlignment="1" applyProtection="1">
      <alignment horizontal="distributed" vertical="center" indent="1"/>
      <protection/>
    </xf>
    <xf numFmtId="0" fontId="0" fillId="0" borderId="29" xfId="0" applyFont="1" applyBorder="1" applyAlignment="1">
      <alignment vertical="center"/>
    </xf>
    <xf numFmtId="0" fontId="5" fillId="0" borderId="10" xfId="0" applyFont="1" applyBorder="1" applyAlignment="1" applyProtection="1">
      <alignment horizontal="distributed" vertical="center" indent="1"/>
      <protection/>
    </xf>
    <xf numFmtId="0" fontId="5" fillId="0" borderId="33" xfId="0" applyFont="1" applyBorder="1" applyAlignment="1" applyProtection="1">
      <alignment horizontal="distributed" vertical="center" indent="1"/>
      <protection/>
    </xf>
    <xf numFmtId="0" fontId="5" fillId="0" borderId="10" xfId="0" applyFont="1" applyBorder="1" applyAlignment="1" applyProtection="1">
      <alignment horizontal="center" vertical="center"/>
      <protection/>
    </xf>
    <xf numFmtId="0" fontId="5" fillId="0" borderId="34" xfId="0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" vertical="top"/>
      <protection locked="0"/>
    </xf>
    <xf numFmtId="0" fontId="7" fillId="0" borderId="20" xfId="0" applyFont="1" applyBorder="1" applyAlignment="1" applyProtection="1">
      <alignment horizontal="center" vertical="top"/>
      <protection locked="0"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0" fillId="0" borderId="21" xfId="0" applyFill="1" applyBorder="1" applyAlignment="1">
      <alignment horizontal="center" vertical="center"/>
    </xf>
    <xf numFmtId="0" fontId="60" fillId="0" borderId="22" xfId="0" applyFont="1" applyBorder="1" applyAlignment="1">
      <alignment vertical="center"/>
    </xf>
    <xf numFmtId="176" fontId="9" fillId="0" borderId="12" xfId="0" applyNumberFormat="1" applyFont="1" applyFill="1" applyBorder="1" applyAlignment="1" applyProtection="1">
      <alignment horizontal="right" vertical="center"/>
      <protection/>
    </xf>
    <xf numFmtId="176" fontId="9" fillId="0" borderId="20" xfId="0" applyNumberFormat="1" applyFont="1" applyFill="1" applyBorder="1" applyAlignment="1" applyProtection="1">
      <alignment horizontal="right" vertical="center"/>
      <protection/>
    </xf>
    <xf numFmtId="0" fontId="13" fillId="0" borderId="17" xfId="0" applyFont="1" applyFill="1" applyBorder="1" applyAlignment="1" applyProtection="1">
      <alignment horizontal="distributed" vertical="center" indent="1"/>
      <protection/>
    </xf>
    <xf numFmtId="0" fontId="13" fillId="0" borderId="0" xfId="0" applyFont="1" applyFill="1" applyBorder="1" applyAlignment="1" applyProtection="1">
      <alignment horizontal="distributed" vertical="center" indent="1"/>
      <protection/>
    </xf>
    <xf numFmtId="0" fontId="0" fillId="0" borderId="15" xfId="0" applyFill="1" applyBorder="1" applyAlignment="1">
      <alignment horizontal="distributed" vertical="center" indent="1"/>
    </xf>
    <xf numFmtId="0" fontId="13" fillId="0" borderId="18" xfId="0" applyFont="1" applyFill="1" applyBorder="1" applyAlignment="1" applyProtection="1">
      <alignment horizontal="distributed" vertical="center" indent="1"/>
      <protection/>
    </xf>
    <xf numFmtId="0" fontId="0" fillId="0" borderId="24" xfId="0" applyFill="1" applyBorder="1" applyAlignment="1">
      <alignment horizontal="distributed" vertical="center" indent="1"/>
    </xf>
    <xf numFmtId="0" fontId="10" fillId="0" borderId="0" xfId="0" applyFont="1" applyFill="1" applyBorder="1" applyAlignment="1" applyProtection="1">
      <alignment horizontal="left" vertical="center" wrapText="1"/>
      <protection/>
    </xf>
    <xf numFmtId="0" fontId="0" fillId="0" borderId="15" xfId="0" applyFill="1" applyBorder="1" applyAlignment="1">
      <alignment horizontal="left" vertical="center" wrapText="1"/>
    </xf>
    <xf numFmtId="177" fontId="11" fillId="0" borderId="0" xfId="0" applyNumberFormat="1" applyFont="1" applyFill="1" applyBorder="1" applyAlignment="1" applyProtection="1">
      <alignment horizontal="right" vertical="center"/>
      <protection locked="0"/>
    </xf>
    <xf numFmtId="0" fontId="5" fillId="0" borderId="31" xfId="0" applyFont="1" applyBorder="1" applyAlignment="1" applyProtection="1">
      <alignment horizontal="center" vertical="center"/>
      <protection/>
    </xf>
    <xf numFmtId="0" fontId="0" fillId="0" borderId="22" xfId="0" applyBorder="1" applyAlignment="1">
      <alignment vertical="center"/>
    </xf>
    <xf numFmtId="0" fontId="0" fillId="0" borderId="25" xfId="0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54"/>
  <sheetViews>
    <sheetView tabSelected="1" view="pageBreakPreview" zoomScaleSheetLayoutView="100" zoomScalePageLayoutView="0" workbookViewId="0" topLeftCell="A28">
      <selection activeCell="A2" sqref="A2"/>
    </sheetView>
  </sheetViews>
  <sheetFormatPr defaultColWidth="9.00390625" defaultRowHeight="16.5"/>
  <cols>
    <col min="1" max="1" width="1.75390625" style="36" customWidth="1"/>
    <col min="2" max="2" width="20.875" style="36" customWidth="1"/>
    <col min="3" max="3" width="14.625" style="36" customWidth="1"/>
    <col min="4" max="4" width="8.50390625" style="36" customWidth="1"/>
    <col min="5" max="5" width="14.625" style="36" customWidth="1"/>
    <col min="6" max="6" width="8.50390625" style="36" bestFit="1" customWidth="1"/>
    <col min="7" max="7" width="14.625" style="36" customWidth="1"/>
    <col min="8" max="8" width="8.50390625" style="36" customWidth="1"/>
    <col min="9" max="16384" width="9.00390625" style="36" customWidth="1"/>
  </cols>
  <sheetData>
    <row r="1" spans="1:8" ht="27" customHeight="1">
      <c r="A1" s="70" t="s">
        <v>82</v>
      </c>
      <c r="B1" s="70"/>
      <c r="C1" s="70"/>
      <c r="D1" s="70"/>
      <c r="E1" s="70"/>
      <c r="F1" s="70"/>
      <c r="G1" s="70"/>
      <c r="H1" s="70"/>
    </row>
    <row r="2" spans="2:8" ht="18" customHeight="1">
      <c r="B2" s="71"/>
      <c r="C2" s="71"/>
      <c r="D2" s="71"/>
      <c r="E2" s="71"/>
      <c r="F2" s="71"/>
      <c r="G2" s="71"/>
      <c r="H2" s="71"/>
    </row>
    <row r="3" spans="2:8" ht="19.5" customHeight="1" thickBot="1">
      <c r="B3" s="1"/>
      <c r="C3" s="72" t="s">
        <v>59</v>
      </c>
      <c r="D3" s="72"/>
      <c r="E3" s="72"/>
      <c r="F3" s="72"/>
      <c r="G3" s="72"/>
      <c r="H3" s="72"/>
    </row>
    <row r="4" spans="1:8" ht="15" customHeight="1">
      <c r="A4" s="77" t="s">
        <v>3</v>
      </c>
      <c r="B4" s="78"/>
      <c r="C4" s="81" t="s">
        <v>33</v>
      </c>
      <c r="D4" s="81"/>
      <c r="E4" s="81" t="s">
        <v>5</v>
      </c>
      <c r="F4" s="81"/>
      <c r="G4" s="81" t="s">
        <v>52</v>
      </c>
      <c r="H4" s="82"/>
    </row>
    <row r="5" spans="1:8" ht="15" customHeight="1">
      <c r="A5" s="79"/>
      <c r="B5" s="80"/>
      <c r="C5" s="6" t="s">
        <v>24</v>
      </c>
      <c r="D5" s="7" t="s">
        <v>1</v>
      </c>
      <c r="E5" s="6" t="s">
        <v>24</v>
      </c>
      <c r="F5" s="7" t="s">
        <v>1</v>
      </c>
      <c r="G5" s="6" t="s">
        <v>24</v>
      </c>
      <c r="H5" s="2" t="s">
        <v>1</v>
      </c>
    </row>
    <row r="6" spans="1:8" ht="15" customHeight="1">
      <c r="A6" s="73" t="s">
        <v>35</v>
      </c>
      <c r="B6" s="74"/>
      <c r="C6" s="8">
        <f>C7+C8</f>
        <v>2310714000</v>
      </c>
      <c r="D6" s="9">
        <f aca="true" t="shared" si="0" ref="D6:D12">C6/$C$6*100</f>
        <v>100</v>
      </c>
      <c r="E6" s="8">
        <f>E7+E8</f>
        <v>2366787112</v>
      </c>
      <c r="F6" s="9">
        <f aca="true" t="shared" si="1" ref="F6:F12">E6/$E$6*100</f>
        <v>100</v>
      </c>
      <c r="G6" s="8">
        <f>G7+G8</f>
        <v>56073112</v>
      </c>
      <c r="H6" s="20">
        <f>IF(C6=0,0,ABS(G6/C6*100))</f>
        <v>2.4266573881492906</v>
      </c>
    </row>
    <row r="7" spans="1:8" ht="15" customHeight="1">
      <c r="A7" s="10"/>
      <c r="B7" s="11" t="s">
        <v>37</v>
      </c>
      <c r="C7" s="12">
        <v>2272628000</v>
      </c>
      <c r="D7" s="13">
        <f>C7/$C$6*100</f>
        <v>98.35176486575146</v>
      </c>
      <c r="E7" s="14">
        <v>2316298823</v>
      </c>
      <c r="F7" s="13">
        <f>E7/$E$6*100</f>
        <v>97.86680057771076</v>
      </c>
      <c r="G7" s="15">
        <f>E7-C7</f>
        <v>43670823</v>
      </c>
      <c r="H7" s="16">
        <f aca="true" t="shared" si="2" ref="H7:H12">IF(C7=0,0,ABS(G7/C7*100))</f>
        <v>1.9216001474944424</v>
      </c>
    </row>
    <row r="8" spans="1:8" ht="15" customHeight="1">
      <c r="A8" s="10"/>
      <c r="B8" s="11" t="s">
        <v>38</v>
      </c>
      <c r="C8" s="12">
        <v>38086000</v>
      </c>
      <c r="D8" s="13">
        <f>C8/$C$6*100</f>
        <v>1.6482351342485484</v>
      </c>
      <c r="E8" s="14">
        <v>50488289</v>
      </c>
      <c r="F8" s="13">
        <f>E8/$E$6*100</f>
        <v>2.133199422289232</v>
      </c>
      <c r="G8" s="15">
        <f>E8-C8</f>
        <v>12402289</v>
      </c>
      <c r="H8" s="17">
        <f t="shared" si="2"/>
        <v>32.56390537205272</v>
      </c>
    </row>
    <row r="9" spans="1:8" ht="15" customHeight="1">
      <c r="A9" s="75" t="s">
        <v>36</v>
      </c>
      <c r="B9" s="76"/>
      <c r="C9" s="18">
        <f>C10+C11</f>
        <v>2339785000</v>
      </c>
      <c r="D9" s="19">
        <f t="shared" si="0"/>
        <v>101.2580959824539</v>
      </c>
      <c r="E9" s="18">
        <f>SUM(E10:E11)</f>
        <v>2290874567</v>
      </c>
      <c r="F9" s="19">
        <f t="shared" si="1"/>
        <v>96.7925909087847</v>
      </c>
      <c r="G9" s="18">
        <f>SUM(G10:G11)</f>
        <v>-48910433</v>
      </c>
      <c r="H9" s="20">
        <f t="shared" si="2"/>
        <v>2.0903815094121896</v>
      </c>
    </row>
    <row r="10" spans="1:8" ht="15" customHeight="1">
      <c r="A10" s="10"/>
      <c r="B10" s="11" t="s">
        <v>39</v>
      </c>
      <c r="C10" s="12">
        <v>2339285000</v>
      </c>
      <c r="D10" s="13">
        <f t="shared" si="0"/>
        <v>101.23645764902103</v>
      </c>
      <c r="E10" s="14">
        <v>2290840954</v>
      </c>
      <c r="F10" s="13">
        <f t="shared" si="1"/>
        <v>96.79117071345621</v>
      </c>
      <c r="G10" s="15">
        <f>E10-C10</f>
        <v>-48444046</v>
      </c>
      <c r="H10" s="16">
        <f t="shared" si="2"/>
        <v>2.0708911483637094</v>
      </c>
    </row>
    <row r="11" spans="1:8" ht="15" customHeight="1">
      <c r="A11" s="10"/>
      <c r="B11" s="11" t="s">
        <v>40</v>
      </c>
      <c r="C11" s="12">
        <v>500000</v>
      </c>
      <c r="D11" s="13">
        <f t="shared" si="0"/>
        <v>0.021638333432869666</v>
      </c>
      <c r="E11" s="14">
        <v>33613</v>
      </c>
      <c r="F11" s="40">
        <f t="shared" si="1"/>
        <v>0.001420195328493068</v>
      </c>
      <c r="G11" s="15">
        <f>E11-C11</f>
        <v>-466387</v>
      </c>
      <c r="H11" s="16">
        <f t="shared" si="2"/>
        <v>93.2774</v>
      </c>
    </row>
    <row r="12" spans="1:8" ht="15" customHeight="1">
      <c r="A12" s="75" t="s">
        <v>58</v>
      </c>
      <c r="B12" s="76"/>
      <c r="C12" s="18">
        <f>C6-C9</f>
        <v>-29071000</v>
      </c>
      <c r="D12" s="19">
        <f t="shared" si="0"/>
        <v>-1.2580959824539082</v>
      </c>
      <c r="E12" s="18">
        <f>E6-E9</f>
        <v>75912545</v>
      </c>
      <c r="F12" s="19">
        <f t="shared" si="1"/>
        <v>3.2074090912152986</v>
      </c>
      <c r="G12" s="18">
        <f>G6-G9</f>
        <v>104983545</v>
      </c>
      <c r="H12" s="20">
        <f t="shared" si="2"/>
        <v>361.1280829692821</v>
      </c>
    </row>
    <row r="13" spans="1:8" ht="15" customHeight="1">
      <c r="A13" s="75"/>
      <c r="B13" s="76"/>
      <c r="C13" s="18"/>
      <c r="D13" s="18"/>
      <c r="E13" s="18"/>
      <c r="F13" s="18"/>
      <c r="G13" s="21"/>
      <c r="H13" s="20"/>
    </row>
    <row r="14" spans="1:8" ht="15" customHeight="1">
      <c r="A14" s="10"/>
      <c r="B14" s="11"/>
      <c r="C14" s="12"/>
      <c r="D14" s="22"/>
      <c r="E14" s="14"/>
      <c r="F14" s="22"/>
      <c r="G14" s="15"/>
      <c r="H14" s="23"/>
    </row>
    <row r="15" spans="1:8" ht="15" customHeight="1">
      <c r="A15" s="10"/>
      <c r="B15" s="11"/>
      <c r="C15" s="12"/>
      <c r="D15" s="22"/>
      <c r="E15" s="14"/>
      <c r="F15" s="22"/>
      <c r="G15" s="15"/>
      <c r="H15" s="23"/>
    </row>
    <row r="16" spans="1:8" ht="15" customHeight="1">
      <c r="A16" s="10"/>
      <c r="B16" s="11"/>
      <c r="C16" s="12"/>
      <c r="D16" s="22"/>
      <c r="E16" s="14"/>
      <c r="F16" s="22"/>
      <c r="G16" s="15"/>
      <c r="H16" s="23"/>
    </row>
    <row r="17" spans="1:8" ht="15" customHeight="1">
      <c r="A17" s="10"/>
      <c r="B17" s="11"/>
      <c r="C17" s="12"/>
      <c r="D17" s="22"/>
      <c r="E17" s="14"/>
      <c r="F17" s="22"/>
      <c r="G17" s="15"/>
      <c r="H17" s="23"/>
    </row>
    <row r="18" spans="1:8" ht="15" customHeight="1">
      <c r="A18" s="10"/>
      <c r="B18" s="11"/>
      <c r="C18" s="12"/>
      <c r="D18" s="22"/>
      <c r="E18" s="14"/>
      <c r="F18" s="22"/>
      <c r="G18" s="15"/>
      <c r="H18" s="23"/>
    </row>
    <row r="19" spans="1:8" ht="15" customHeight="1">
      <c r="A19" s="10"/>
      <c r="B19" s="11"/>
      <c r="C19" s="12"/>
      <c r="D19" s="22"/>
      <c r="E19" s="14"/>
      <c r="F19" s="22"/>
      <c r="G19" s="15"/>
      <c r="H19" s="23"/>
    </row>
    <row r="20" spans="1:8" ht="15" customHeight="1">
      <c r="A20" s="10"/>
      <c r="B20" s="11"/>
      <c r="C20" s="12"/>
      <c r="D20" s="22"/>
      <c r="E20" s="14"/>
      <c r="F20" s="22"/>
      <c r="G20" s="15"/>
      <c r="H20" s="23"/>
    </row>
    <row r="21" spans="1:8" ht="15" customHeight="1">
      <c r="A21" s="10"/>
      <c r="B21" s="11"/>
      <c r="C21" s="12"/>
      <c r="D21" s="22"/>
      <c r="E21" s="14"/>
      <c r="F21" s="22"/>
      <c r="G21" s="15"/>
      <c r="H21" s="23"/>
    </row>
    <row r="22" spans="1:8" ht="15" customHeight="1">
      <c r="A22" s="10"/>
      <c r="B22" s="11"/>
      <c r="C22" s="12"/>
      <c r="D22" s="22"/>
      <c r="E22" s="14"/>
      <c r="F22" s="22"/>
      <c r="G22" s="15"/>
      <c r="H22" s="23"/>
    </row>
    <row r="23" spans="1:8" ht="15" customHeight="1">
      <c r="A23" s="10"/>
      <c r="B23" s="11"/>
      <c r="C23" s="12"/>
      <c r="D23" s="22"/>
      <c r="E23" s="14"/>
      <c r="F23" s="22"/>
      <c r="G23" s="15"/>
      <c r="H23" s="23"/>
    </row>
    <row r="24" spans="1:8" ht="15" customHeight="1">
      <c r="A24" s="10"/>
      <c r="B24" s="11"/>
      <c r="C24" s="12"/>
      <c r="D24" s="22"/>
      <c r="E24" s="14"/>
      <c r="F24" s="22"/>
      <c r="G24" s="15"/>
      <c r="H24" s="23"/>
    </row>
    <row r="25" spans="1:8" ht="15" customHeight="1">
      <c r="A25" s="10"/>
      <c r="B25" s="11"/>
      <c r="C25" s="12"/>
      <c r="D25" s="22"/>
      <c r="E25" s="14"/>
      <c r="F25" s="22"/>
      <c r="G25" s="15"/>
      <c r="H25" s="23"/>
    </row>
    <row r="26" spans="1:8" ht="15" customHeight="1">
      <c r="A26" s="10"/>
      <c r="B26" s="11"/>
      <c r="C26" s="12"/>
      <c r="D26" s="22">
        <v>0</v>
      </c>
      <c r="E26" s="14"/>
      <c r="F26" s="22">
        <v>0</v>
      </c>
      <c r="G26" s="15">
        <v>0</v>
      </c>
      <c r="H26" s="23"/>
    </row>
    <row r="27" spans="1:8" ht="15" customHeight="1" thickBot="1">
      <c r="A27" s="83"/>
      <c r="B27" s="84"/>
      <c r="C27" s="43"/>
      <c r="D27" s="43"/>
      <c r="E27" s="43"/>
      <c r="F27" s="43"/>
      <c r="G27" s="44"/>
      <c r="H27" s="45"/>
    </row>
    <row r="28" spans="2:8" ht="15" customHeight="1">
      <c r="B28" s="68"/>
      <c r="C28" s="68"/>
      <c r="D28" s="68"/>
      <c r="E28" s="68"/>
      <c r="F28" s="68"/>
      <c r="G28" s="68"/>
      <c r="H28" s="68"/>
    </row>
    <row r="29" spans="2:8" ht="15" customHeight="1">
      <c r="B29" s="69"/>
      <c r="C29" s="69"/>
      <c r="D29" s="69"/>
      <c r="E29" s="69"/>
      <c r="F29" s="69"/>
      <c r="G29" s="69"/>
      <c r="H29" s="69"/>
    </row>
    <row r="30" ht="15" customHeight="1"/>
    <row r="31" ht="15" customHeight="1"/>
    <row r="32" spans="1:8" ht="27" customHeight="1">
      <c r="A32" s="70" t="s">
        <v>81</v>
      </c>
      <c r="B32" s="70"/>
      <c r="C32" s="70"/>
      <c r="D32" s="70"/>
      <c r="E32" s="70"/>
      <c r="F32" s="70"/>
      <c r="G32" s="70"/>
      <c r="H32" s="70"/>
    </row>
    <row r="33" spans="2:8" ht="18" customHeight="1">
      <c r="B33" s="71"/>
      <c r="C33" s="71"/>
      <c r="D33" s="71"/>
      <c r="E33" s="71"/>
      <c r="F33" s="71"/>
      <c r="G33" s="71"/>
      <c r="H33" s="71"/>
    </row>
    <row r="34" spans="2:8" ht="19.5" customHeight="1" thickBot="1">
      <c r="B34" s="1"/>
      <c r="C34" s="72" t="s">
        <v>59</v>
      </c>
      <c r="D34" s="72"/>
      <c r="E34" s="72"/>
      <c r="F34" s="72"/>
      <c r="G34" s="72"/>
      <c r="H34" s="72"/>
    </row>
    <row r="35" spans="1:8" ht="15" customHeight="1">
      <c r="A35" s="77" t="s">
        <v>4</v>
      </c>
      <c r="B35" s="78"/>
      <c r="C35" s="81" t="s">
        <v>33</v>
      </c>
      <c r="D35" s="81"/>
      <c r="E35" s="81" t="s">
        <v>5</v>
      </c>
      <c r="F35" s="81"/>
      <c r="G35" s="81" t="s">
        <v>52</v>
      </c>
      <c r="H35" s="82"/>
    </row>
    <row r="36" spans="1:8" ht="15" customHeight="1">
      <c r="A36" s="79"/>
      <c r="B36" s="80"/>
      <c r="C36" s="6" t="s">
        <v>24</v>
      </c>
      <c r="D36" s="7" t="s">
        <v>1</v>
      </c>
      <c r="E36" s="6" t="s">
        <v>24</v>
      </c>
      <c r="F36" s="7" t="s">
        <v>1</v>
      </c>
      <c r="G36" s="6" t="s">
        <v>24</v>
      </c>
      <c r="H36" s="2" t="s">
        <v>1</v>
      </c>
    </row>
    <row r="37" spans="1:8" ht="15" customHeight="1">
      <c r="A37" s="73" t="s">
        <v>25</v>
      </c>
      <c r="B37" s="74"/>
      <c r="C37" s="8">
        <f>C38+C39</f>
        <v>1126657000</v>
      </c>
      <c r="D37" s="9">
        <f aca="true" t="shared" si="3" ref="D37:D43">C37/$C$37*100</f>
        <v>100</v>
      </c>
      <c r="E37" s="8">
        <f>E38+E39</f>
        <v>1365201835</v>
      </c>
      <c r="F37" s="9">
        <f>E37/$E$37*100</f>
        <v>100</v>
      </c>
      <c r="G37" s="8">
        <f>G38+G39</f>
        <v>238544835</v>
      </c>
      <c r="H37" s="26">
        <f>IF(C37=0,0,ABS(G37/C37*100))</f>
        <v>21.1728001512439</v>
      </c>
    </row>
    <row r="38" spans="1:9" ht="15" customHeight="1">
      <c r="A38" s="37"/>
      <c r="B38" s="24" t="s">
        <v>26</v>
      </c>
      <c r="C38" s="12"/>
      <c r="D38" s="13">
        <f t="shared" si="3"/>
        <v>0</v>
      </c>
      <c r="E38" s="14">
        <v>75912545</v>
      </c>
      <c r="F38" s="13">
        <f>E38/$E$37*100</f>
        <v>5.560536402296881</v>
      </c>
      <c r="G38" s="25">
        <f>E38-C38</f>
        <v>75912545</v>
      </c>
      <c r="H38" s="16">
        <f aca="true" t="shared" si="4" ref="H38:H47">IF(C38=0,0,ABS(G38/C38*100))</f>
        <v>0</v>
      </c>
      <c r="I38" s="38"/>
    </row>
    <row r="39" spans="1:8" ht="15" customHeight="1">
      <c r="A39" s="37"/>
      <c r="B39" s="11" t="s">
        <v>27</v>
      </c>
      <c r="C39" s="12">
        <v>1126657000</v>
      </c>
      <c r="D39" s="13">
        <f t="shared" si="3"/>
        <v>100</v>
      </c>
      <c r="E39" s="14">
        <v>1289289290</v>
      </c>
      <c r="F39" s="13">
        <f>E39/$E$37*100</f>
        <v>94.43946359770312</v>
      </c>
      <c r="G39" s="25">
        <f>E39-C39</f>
        <v>162632290</v>
      </c>
      <c r="H39" s="16">
        <f t="shared" si="4"/>
        <v>14.434942489151533</v>
      </c>
    </row>
    <row r="40" spans="1:8" ht="15" customHeight="1">
      <c r="A40" s="75" t="s">
        <v>28</v>
      </c>
      <c r="B40" s="76"/>
      <c r="C40" s="18">
        <f>C41+C42</f>
        <v>641105000</v>
      </c>
      <c r="D40" s="19">
        <f t="shared" si="3"/>
        <v>56.903298874457796</v>
      </c>
      <c r="E40" s="18">
        <f>E41+E42</f>
        <v>0</v>
      </c>
      <c r="F40" s="18">
        <f>F41+F42</f>
        <v>0</v>
      </c>
      <c r="G40" s="18">
        <f>E40-C40</f>
        <v>-641105000</v>
      </c>
      <c r="H40" s="66">
        <f t="shared" si="4"/>
        <v>100</v>
      </c>
    </row>
    <row r="41" spans="1:8" ht="15" customHeight="1">
      <c r="A41" s="58"/>
      <c r="B41" s="24" t="s">
        <v>66</v>
      </c>
      <c r="C41" s="25">
        <v>29071000</v>
      </c>
      <c r="D41" s="13">
        <f t="shared" si="3"/>
        <v>2.5802884107585538</v>
      </c>
      <c r="E41" s="25"/>
      <c r="F41" s="13"/>
      <c r="G41" s="25">
        <f>E41-C41</f>
        <v>-29071000</v>
      </c>
      <c r="H41" s="16">
        <f t="shared" si="4"/>
        <v>100</v>
      </c>
    </row>
    <row r="42" spans="1:8" ht="15" customHeight="1">
      <c r="A42" s="58"/>
      <c r="B42" s="11" t="s">
        <v>67</v>
      </c>
      <c r="C42" s="25">
        <v>612034000</v>
      </c>
      <c r="D42" s="13">
        <f t="shared" si="3"/>
        <v>54.32301046369924</v>
      </c>
      <c r="E42" s="25"/>
      <c r="F42" s="13"/>
      <c r="G42" s="25">
        <f>E42-C42</f>
        <v>-612034000</v>
      </c>
      <c r="H42" s="16">
        <f t="shared" si="4"/>
        <v>100</v>
      </c>
    </row>
    <row r="43" spans="1:8" ht="15" customHeight="1">
      <c r="A43" s="75" t="s">
        <v>29</v>
      </c>
      <c r="B43" s="76"/>
      <c r="C43" s="18">
        <f>C37-C40</f>
        <v>485552000</v>
      </c>
      <c r="D43" s="19">
        <f t="shared" si="3"/>
        <v>43.096701125542204</v>
      </c>
      <c r="E43" s="18">
        <f>E37-E40</f>
        <v>1365201835</v>
      </c>
      <c r="F43" s="19">
        <f>E43/$E$37*100</f>
        <v>100</v>
      </c>
      <c r="G43" s="18">
        <f>G37-G40</f>
        <v>879649835</v>
      </c>
      <c r="H43" s="20">
        <f t="shared" si="4"/>
        <v>181.1649081869707</v>
      </c>
    </row>
    <row r="44" spans="1:8" ht="15" customHeight="1">
      <c r="A44" s="75" t="s">
        <v>30</v>
      </c>
      <c r="B44" s="76"/>
      <c r="C44" s="18">
        <f>C45</f>
        <v>29071000</v>
      </c>
      <c r="D44" s="19">
        <f>C44/$C$44*100</f>
        <v>100</v>
      </c>
      <c r="E44" s="18">
        <f>E45</f>
        <v>0</v>
      </c>
      <c r="F44" s="42" t="e">
        <f>E44/$E$44*100</f>
        <v>#DIV/0!</v>
      </c>
      <c r="G44" s="18">
        <f>E44-C44</f>
        <v>-29071000</v>
      </c>
      <c r="H44" s="20">
        <f t="shared" si="4"/>
        <v>100</v>
      </c>
    </row>
    <row r="45" spans="1:8" ht="15" customHeight="1">
      <c r="A45" s="63"/>
      <c r="B45" s="11" t="s">
        <v>31</v>
      </c>
      <c r="C45" s="64">
        <v>29071000</v>
      </c>
      <c r="D45" s="13">
        <f>C45/$C$44*100</f>
        <v>100</v>
      </c>
      <c r="E45" s="64"/>
      <c r="F45" s="40" t="e">
        <f>E45/$E$45*100</f>
        <v>#DIV/0!</v>
      </c>
      <c r="G45" s="25">
        <f>E45-C45</f>
        <v>-29071000</v>
      </c>
      <c r="H45" s="16">
        <f t="shared" si="4"/>
        <v>100</v>
      </c>
    </row>
    <row r="46" spans="1:8" ht="15" customHeight="1">
      <c r="A46" s="75" t="s">
        <v>32</v>
      </c>
      <c r="B46" s="76"/>
      <c r="C46" s="18">
        <f>C47</f>
        <v>29071000</v>
      </c>
      <c r="D46" s="19">
        <f>C46/$C$46*100</f>
        <v>100</v>
      </c>
      <c r="E46" s="18">
        <f>F46</f>
        <v>0</v>
      </c>
      <c r="F46" s="18"/>
      <c r="G46" s="18">
        <f>E46-C46</f>
        <v>-29071000</v>
      </c>
      <c r="H46" s="20">
        <f t="shared" si="4"/>
        <v>100</v>
      </c>
    </row>
    <row r="47" spans="1:8" ht="15" customHeight="1">
      <c r="A47" s="65"/>
      <c r="B47" s="11" t="s">
        <v>7</v>
      </c>
      <c r="C47" s="12">
        <v>29071000</v>
      </c>
      <c r="D47" s="13">
        <f>C47/$C$46*100</f>
        <v>100</v>
      </c>
      <c r="E47" s="14"/>
      <c r="F47" s="22"/>
      <c r="G47" s="25">
        <f>E47-C47</f>
        <v>-29071000</v>
      </c>
      <c r="H47" s="16">
        <f t="shared" si="4"/>
        <v>100</v>
      </c>
    </row>
    <row r="48" spans="1:8" ht="15" customHeight="1">
      <c r="A48" s="75" t="s">
        <v>68</v>
      </c>
      <c r="B48" s="76"/>
      <c r="C48" s="49"/>
      <c r="D48" s="40"/>
      <c r="E48" s="41"/>
      <c r="F48" s="50"/>
      <c r="G48" s="47"/>
      <c r="H48" s="48"/>
    </row>
    <row r="49" spans="1:8" ht="15" customHeight="1">
      <c r="A49" s="58"/>
      <c r="B49" s="61"/>
      <c r="C49" s="49"/>
      <c r="D49" s="40"/>
      <c r="E49" s="41"/>
      <c r="F49" s="50"/>
      <c r="G49" s="47"/>
      <c r="H49" s="48"/>
    </row>
    <row r="50" spans="1:8" ht="15" customHeight="1">
      <c r="A50" s="59"/>
      <c r="B50" s="60"/>
      <c r="C50" s="46"/>
      <c r="D50" s="47"/>
      <c r="E50" s="46"/>
      <c r="F50" s="47"/>
      <c r="G50" s="47"/>
      <c r="H50" s="48"/>
    </row>
    <row r="51" spans="1:8" ht="15" customHeight="1">
      <c r="A51" s="59"/>
      <c r="B51" s="60"/>
      <c r="C51" s="46"/>
      <c r="D51" s="47"/>
      <c r="E51" s="46"/>
      <c r="F51" s="47"/>
      <c r="G51" s="47"/>
      <c r="H51" s="48"/>
    </row>
    <row r="52" spans="1:8" s="5" customFormat="1" ht="15" customHeight="1" thickBot="1">
      <c r="A52" s="51"/>
      <c r="B52" s="52"/>
      <c r="C52" s="53"/>
      <c r="D52" s="54"/>
      <c r="E52" s="55"/>
      <c r="F52" s="54"/>
      <c r="G52" s="56"/>
      <c r="H52" s="57"/>
    </row>
    <row r="53" spans="2:8" ht="15.75">
      <c r="B53" s="68"/>
      <c r="C53" s="68"/>
      <c r="D53" s="68"/>
      <c r="E53" s="68"/>
      <c r="F53" s="68"/>
      <c r="G53" s="68"/>
      <c r="H53" s="68"/>
    </row>
    <row r="54" spans="2:8" ht="15.75">
      <c r="B54" s="69"/>
      <c r="C54" s="69"/>
      <c r="D54" s="69"/>
      <c r="E54" s="69"/>
      <c r="F54" s="69"/>
      <c r="G54" s="69"/>
      <c r="H54" s="69"/>
    </row>
  </sheetData>
  <sheetProtection/>
  <mergeCells count="29">
    <mergeCell ref="A48:B48"/>
    <mergeCell ref="A44:B44"/>
    <mergeCell ref="A6:B6"/>
    <mergeCell ref="A1:H1"/>
    <mergeCell ref="B2:H2"/>
    <mergeCell ref="C3:H3"/>
    <mergeCell ref="A4:B5"/>
    <mergeCell ref="C4:D4"/>
    <mergeCell ref="E4:F4"/>
    <mergeCell ref="G4:H4"/>
    <mergeCell ref="B28:H28"/>
    <mergeCell ref="A35:B36"/>
    <mergeCell ref="C35:D35"/>
    <mergeCell ref="E35:F35"/>
    <mergeCell ref="G35:H35"/>
    <mergeCell ref="A9:B9"/>
    <mergeCell ref="A12:B12"/>
    <mergeCell ref="A13:B13"/>
    <mergeCell ref="A27:B27"/>
    <mergeCell ref="B53:H53"/>
    <mergeCell ref="B54:H54"/>
    <mergeCell ref="B29:H29"/>
    <mergeCell ref="A32:H32"/>
    <mergeCell ref="B33:H33"/>
    <mergeCell ref="C34:H34"/>
    <mergeCell ref="A37:B37"/>
    <mergeCell ref="A46:B46"/>
    <mergeCell ref="A40:B40"/>
    <mergeCell ref="A43:B43"/>
  </mergeCells>
  <dataValidations count="1">
    <dataValidation type="decimal" operator="greaterThanOrEqual" allowBlank="1" showInputMessage="1" showErrorMessage="1" sqref="C6:C11 C13:F26 G9 G6 D6:D12 E6:E11 F6:F12">
      <formula1>0</formula1>
    </dataValidation>
  </dataValidations>
  <printOptions horizontalCentered="1"/>
  <pageMargins left="0.5905511811023623" right="0.5905511811023623" top="0.7874015748031497" bottom="0.5905511811023623" header="0.5118110236220472" footer="0.5118110236220472"/>
  <pageSetup horizontalDpi="600" verticalDpi="600" orientation="portrait" paperSize="9" scale="86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52"/>
  <sheetViews>
    <sheetView view="pageBreakPreview" zoomScaleSheetLayoutView="100" zoomScalePageLayoutView="0" workbookViewId="0" topLeftCell="A43">
      <selection activeCell="D6" sqref="D6:E6"/>
    </sheetView>
  </sheetViews>
  <sheetFormatPr defaultColWidth="9.00390625" defaultRowHeight="16.5"/>
  <cols>
    <col min="1" max="1" width="1.75390625" style="36" customWidth="1"/>
    <col min="2" max="2" width="17.75390625" style="36" customWidth="1"/>
    <col min="3" max="3" width="10.625" style="36" customWidth="1"/>
    <col min="4" max="4" width="5.375" style="36" customWidth="1"/>
    <col min="5" max="5" width="12.375" style="36" customWidth="1"/>
    <col min="6" max="6" width="4.50390625" style="36" customWidth="1"/>
    <col min="7" max="7" width="12.25390625" style="36" customWidth="1"/>
    <col min="8" max="8" width="3.50390625" style="36" customWidth="1"/>
    <col min="9" max="9" width="13.25390625" style="36" customWidth="1"/>
    <col min="10" max="10" width="2.625" style="36" customWidth="1"/>
    <col min="11" max="11" width="12.375" style="36" customWidth="1"/>
    <col min="12" max="12" width="13.00390625" style="36" customWidth="1"/>
    <col min="13" max="16384" width="9.00390625" style="36" customWidth="1"/>
  </cols>
  <sheetData>
    <row r="1" spans="2:11" ht="27" customHeight="1">
      <c r="B1" s="70" t="s">
        <v>80</v>
      </c>
      <c r="C1" s="70"/>
      <c r="D1" s="70"/>
      <c r="E1" s="70"/>
      <c r="F1" s="70"/>
      <c r="G1" s="70"/>
      <c r="H1" s="70"/>
      <c r="I1" s="70"/>
      <c r="J1" s="70"/>
      <c r="K1" s="70"/>
    </row>
    <row r="2" spans="2:11" ht="18" customHeight="1">
      <c r="B2" s="71"/>
      <c r="C2" s="71"/>
      <c r="D2" s="71"/>
      <c r="E2" s="71"/>
      <c r="F2" s="71"/>
      <c r="G2" s="71"/>
      <c r="H2" s="71"/>
      <c r="I2" s="71"/>
      <c r="J2" s="71"/>
      <c r="K2" s="71"/>
    </row>
    <row r="3" spans="2:11" ht="19.5" customHeight="1" thickBot="1">
      <c r="B3" s="1"/>
      <c r="C3" s="149" t="s">
        <v>43</v>
      </c>
      <c r="D3" s="150"/>
      <c r="E3" s="150"/>
      <c r="F3" s="150"/>
      <c r="G3" s="150"/>
      <c r="H3" s="150"/>
      <c r="I3" s="124" t="s">
        <v>0</v>
      </c>
      <c r="J3" s="124"/>
      <c r="K3" s="124"/>
    </row>
    <row r="4" spans="1:11" ht="15" customHeight="1">
      <c r="A4" s="77" t="s">
        <v>4</v>
      </c>
      <c r="B4" s="77"/>
      <c r="C4" s="78"/>
      <c r="D4" s="142" t="s">
        <v>34</v>
      </c>
      <c r="E4" s="78"/>
      <c r="F4" s="142" t="s">
        <v>6</v>
      </c>
      <c r="G4" s="78"/>
      <c r="H4" s="82" t="s">
        <v>53</v>
      </c>
      <c r="I4" s="144"/>
      <c r="J4" s="144"/>
      <c r="K4" s="144"/>
    </row>
    <row r="5" spans="1:11" ht="15" customHeight="1">
      <c r="A5" s="79"/>
      <c r="B5" s="79"/>
      <c r="C5" s="80"/>
      <c r="D5" s="143"/>
      <c r="E5" s="80"/>
      <c r="F5" s="143"/>
      <c r="G5" s="80"/>
      <c r="H5" s="145" t="s">
        <v>8</v>
      </c>
      <c r="I5" s="146"/>
      <c r="J5" s="147" t="s">
        <v>1</v>
      </c>
      <c r="K5" s="148"/>
    </row>
    <row r="6" spans="1:11" ht="15" customHeight="1">
      <c r="A6" s="140" t="s">
        <v>9</v>
      </c>
      <c r="B6" s="140"/>
      <c r="C6" s="141"/>
      <c r="D6" s="101"/>
      <c r="E6" s="102"/>
      <c r="F6" s="101"/>
      <c r="G6" s="102"/>
      <c r="H6" s="101"/>
      <c r="I6" s="102"/>
      <c r="J6" s="136"/>
      <c r="K6" s="137"/>
    </row>
    <row r="7" spans="1:11" ht="15" customHeight="1">
      <c r="A7" s="27"/>
      <c r="B7" s="138" t="s">
        <v>47</v>
      </c>
      <c r="C7" s="139"/>
      <c r="D7" s="87">
        <v>-29071000</v>
      </c>
      <c r="E7" s="88"/>
      <c r="F7" s="87">
        <v>75912545</v>
      </c>
      <c r="G7" s="88"/>
      <c r="H7" s="89">
        <f>F7-D7</f>
        <v>104983545</v>
      </c>
      <c r="I7" s="90"/>
      <c r="J7" s="85">
        <f aca="true" t="shared" si="0" ref="J7:J14">IF(D7=0,0,ABS(H7/D7*100))</f>
        <v>361.1280829692821</v>
      </c>
      <c r="K7" s="86">
        <f aca="true" t="shared" si="1" ref="K7:K14">IF(F7=0,0,ABS(J7/F7*100))</f>
        <v>0.00047571594783086526</v>
      </c>
    </row>
    <row r="8" spans="1:11" ht="15" customHeight="1">
      <c r="A8" s="27"/>
      <c r="B8" s="28" t="s">
        <v>46</v>
      </c>
      <c r="C8" s="35"/>
      <c r="D8" s="87">
        <v>-19200000</v>
      </c>
      <c r="E8" s="91"/>
      <c r="F8" s="87">
        <v>-23786598</v>
      </c>
      <c r="G8" s="88"/>
      <c r="H8" s="89">
        <f>F8-D8</f>
        <v>-4586598</v>
      </c>
      <c r="I8" s="90"/>
      <c r="J8" s="85">
        <f t="shared" si="0"/>
        <v>23.88853125</v>
      </c>
      <c r="K8" s="86">
        <f t="shared" si="1"/>
        <v>0.00010042853227687287</v>
      </c>
    </row>
    <row r="9" spans="1:11" ht="15" customHeight="1">
      <c r="A9" s="27"/>
      <c r="B9" s="28" t="s">
        <v>48</v>
      </c>
      <c r="C9" s="35"/>
      <c r="D9" s="87">
        <f>D7+D8</f>
        <v>-48271000</v>
      </c>
      <c r="E9" s="91"/>
      <c r="F9" s="87">
        <f>F7+F8</f>
        <v>52125947</v>
      </c>
      <c r="G9" s="91"/>
      <c r="H9" s="89">
        <f>F9-D9</f>
        <v>100396947</v>
      </c>
      <c r="I9" s="90"/>
      <c r="J9" s="85">
        <f t="shared" si="0"/>
        <v>207.98605166663214</v>
      </c>
      <c r="K9" s="86">
        <f t="shared" si="1"/>
        <v>0.00039900675889232694</v>
      </c>
    </row>
    <row r="10" spans="1:11" ht="15" customHeight="1">
      <c r="A10" s="27"/>
      <c r="B10" s="138" t="s">
        <v>10</v>
      </c>
      <c r="C10" s="139"/>
      <c r="D10" s="87">
        <v>48022000</v>
      </c>
      <c r="E10" s="88"/>
      <c r="F10" s="87">
        <v>-1327348419</v>
      </c>
      <c r="G10" s="88"/>
      <c r="H10" s="89">
        <f>F10-D10</f>
        <v>-1375370419</v>
      </c>
      <c r="I10" s="90"/>
      <c r="J10" s="85">
        <f t="shared" si="0"/>
        <v>2864.042353504644</v>
      </c>
      <c r="K10" s="86">
        <f t="shared" si="1"/>
        <v>0.0002157717079033673</v>
      </c>
    </row>
    <row r="11" spans="1:11" ht="15" customHeight="1">
      <c r="A11" s="27"/>
      <c r="B11" s="28" t="s">
        <v>49</v>
      </c>
      <c r="C11" s="35"/>
      <c r="D11" s="87">
        <f>D9+D10</f>
        <v>-249000</v>
      </c>
      <c r="E11" s="91"/>
      <c r="F11" s="87">
        <f>F9+F10</f>
        <v>-1275222472</v>
      </c>
      <c r="G11" s="91"/>
      <c r="H11" s="87">
        <f>H9+H10</f>
        <v>-1274973472</v>
      </c>
      <c r="I11" s="91"/>
      <c r="J11" s="85">
        <f t="shared" si="0"/>
        <v>512037.5389558233</v>
      </c>
      <c r="K11" s="86">
        <f t="shared" si="1"/>
        <v>0.040152800801319576</v>
      </c>
    </row>
    <row r="12" spans="1:11" ht="15" customHeight="1">
      <c r="A12" s="27"/>
      <c r="B12" s="28" t="s">
        <v>50</v>
      </c>
      <c r="C12" s="35"/>
      <c r="D12" s="87">
        <v>19200000</v>
      </c>
      <c r="E12" s="91"/>
      <c r="F12" s="87">
        <v>23220966</v>
      </c>
      <c r="G12" s="88"/>
      <c r="H12" s="87">
        <f>F12-D12</f>
        <v>4020966</v>
      </c>
      <c r="I12" s="91"/>
      <c r="J12" s="85">
        <f>IF(D12=0,0,ABS(H12/D12*100))</f>
        <v>20.94253125</v>
      </c>
      <c r="K12" s="86">
        <f>IF(F12=0,0,ABS(J12/F12*100))</f>
        <v>9.018802770737444E-05</v>
      </c>
    </row>
    <row r="13" spans="1:11" ht="15" customHeight="1">
      <c r="A13" s="27"/>
      <c r="B13" s="28" t="s">
        <v>69</v>
      </c>
      <c r="C13" s="35"/>
      <c r="D13" s="87"/>
      <c r="E13" s="91"/>
      <c r="F13" s="87">
        <v>1581075</v>
      </c>
      <c r="G13" s="88"/>
      <c r="H13" s="87">
        <f>F13-D13</f>
        <v>1581075</v>
      </c>
      <c r="I13" s="91"/>
      <c r="J13" s="85">
        <f t="shared" si="0"/>
        <v>0</v>
      </c>
      <c r="K13" s="86">
        <f t="shared" si="1"/>
        <v>0</v>
      </c>
    </row>
    <row r="14" spans="1:11" ht="15" customHeight="1">
      <c r="A14" s="27"/>
      <c r="B14" s="27" t="s">
        <v>54</v>
      </c>
      <c r="C14" s="30"/>
      <c r="D14" s="125">
        <f>SUM(D11:E13)</f>
        <v>18951000</v>
      </c>
      <c r="E14" s="126"/>
      <c r="F14" s="125">
        <f>SUM(F11:G13)</f>
        <v>-1250420431</v>
      </c>
      <c r="G14" s="126"/>
      <c r="H14" s="125">
        <f>SUM(H11:I13)</f>
        <v>-1269371431</v>
      </c>
      <c r="I14" s="126"/>
      <c r="J14" s="131">
        <f t="shared" si="0"/>
        <v>6698.176513112765</v>
      </c>
      <c r="K14" s="132">
        <f t="shared" si="1"/>
        <v>0.0005356739499014763</v>
      </c>
    </row>
    <row r="15" spans="1:11" ht="15" customHeight="1">
      <c r="A15" s="116" t="s">
        <v>11</v>
      </c>
      <c r="B15" s="116"/>
      <c r="C15" s="117"/>
      <c r="D15" s="125"/>
      <c r="E15" s="126"/>
      <c r="F15" s="125"/>
      <c r="G15" s="126"/>
      <c r="H15" s="125"/>
      <c r="I15" s="126"/>
      <c r="J15" s="85"/>
      <c r="K15" s="86"/>
    </row>
    <row r="16" spans="1:11" ht="15" customHeight="1">
      <c r="A16" s="27"/>
      <c r="B16" s="134" t="s">
        <v>70</v>
      </c>
      <c r="C16" s="135"/>
      <c r="D16" s="87"/>
      <c r="E16" s="88"/>
      <c r="F16" s="87">
        <v>364900</v>
      </c>
      <c r="G16" s="88"/>
      <c r="H16" s="89">
        <f aca="true" t="shared" si="2" ref="H16:H21">F16-D16</f>
        <v>364900</v>
      </c>
      <c r="I16" s="90"/>
      <c r="J16" s="85">
        <f aca="true" t="shared" si="3" ref="J16:J21">IF(D16=0,0,ABS(H16/D16*100))</f>
        <v>0</v>
      </c>
      <c r="K16" s="86">
        <f aca="true" t="shared" si="4" ref="K16:K21">IF(F16=0,0,ABS(J16/F16*100))</f>
        <v>0</v>
      </c>
    </row>
    <row r="17" spans="1:11" ht="15" customHeight="1">
      <c r="A17" s="27"/>
      <c r="B17" s="134" t="s">
        <v>71</v>
      </c>
      <c r="C17" s="135"/>
      <c r="D17" s="163"/>
      <c r="E17" s="107"/>
      <c r="F17" s="87">
        <v>-39423530</v>
      </c>
      <c r="G17" s="107"/>
      <c r="H17" s="89">
        <f t="shared" si="2"/>
        <v>-39423530</v>
      </c>
      <c r="I17" s="90"/>
      <c r="J17" s="85">
        <f t="shared" si="3"/>
        <v>0</v>
      </c>
      <c r="K17" s="86">
        <f t="shared" si="4"/>
        <v>0</v>
      </c>
    </row>
    <row r="18" spans="1:11" ht="15" customHeight="1">
      <c r="A18" s="27"/>
      <c r="B18" s="134" t="s">
        <v>73</v>
      </c>
      <c r="C18" s="135"/>
      <c r="D18" s="163">
        <v>-46230000</v>
      </c>
      <c r="E18" s="107"/>
      <c r="F18" s="87">
        <v>-115022589</v>
      </c>
      <c r="G18" s="107"/>
      <c r="H18" s="89">
        <f t="shared" si="2"/>
        <v>-68792589</v>
      </c>
      <c r="I18" s="90"/>
      <c r="J18" s="85">
        <f t="shared" si="3"/>
        <v>148.80508111615833</v>
      </c>
      <c r="K18" s="86">
        <f t="shared" si="4"/>
        <v>0.0001293703110057437</v>
      </c>
    </row>
    <row r="19" spans="1:11" ht="15" customHeight="1">
      <c r="A19" s="27"/>
      <c r="B19" s="134" t="s">
        <v>44</v>
      </c>
      <c r="C19" s="135"/>
      <c r="D19" s="87">
        <v>-140618000</v>
      </c>
      <c r="E19" s="88"/>
      <c r="F19" s="87">
        <v>-215767522</v>
      </c>
      <c r="G19" s="88"/>
      <c r="H19" s="89">
        <f t="shared" si="2"/>
        <v>-75149522</v>
      </c>
      <c r="I19" s="90"/>
      <c r="J19" s="85">
        <f t="shared" si="3"/>
        <v>53.44232032883415</v>
      </c>
      <c r="K19" s="86">
        <f t="shared" si="4"/>
        <v>2.4768472953419816E-05</v>
      </c>
    </row>
    <row r="20" spans="1:11" ht="15" customHeight="1">
      <c r="A20" s="27"/>
      <c r="B20" s="134" t="s">
        <v>72</v>
      </c>
      <c r="C20" s="135"/>
      <c r="D20" s="87"/>
      <c r="E20" s="88"/>
      <c r="F20" s="89"/>
      <c r="G20" s="90"/>
      <c r="H20" s="89">
        <f t="shared" si="2"/>
        <v>0</v>
      </c>
      <c r="I20" s="90"/>
      <c r="J20" s="85">
        <f t="shared" si="3"/>
        <v>0</v>
      </c>
      <c r="K20" s="86">
        <f t="shared" si="4"/>
        <v>0</v>
      </c>
    </row>
    <row r="21" spans="1:11" ht="15" customHeight="1">
      <c r="A21" s="27"/>
      <c r="B21" s="27" t="s">
        <v>55</v>
      </c>
      <c r="C21" s="30"/>
      <c r="D21" s="125">
        <f>SUM(D16:E20)</f>
        <v>-186848000</v>
      </c>
      <c r="E21" s="126"/>
      <c r="F21" s="125">
        <f>SUM(F16:G20)</f>
        <v>-369848741</v>
      </c>
      <c r="G21" s="126"/>
      <c r="H21" s="125">
        <f t="shared" si="2"/>
        <v>-183000741</v>
      </c>
      <c r="I21" s="126"/>
      <c r="J21" s="131">
        <f t="shared" si="3"/>
        <v>97.94096859479363</v>
      </c>
      <c r="K21" s="132">
        <f t="shared" si="4"/>
        <v>2.648135784644827E-05</v>
      </c>
    </row>
    <row r="22" spans="1:11" ht="15" customHeight="1">
      <c r="A22" s="116" t="s">
        <v>51</v>
      </c>
      <c r="B22" s="116"/>
      <c r="C22" s="117"/>
      <c r="D22" s="87"/>
      <c r="E22" s="88"/>
      <c r="F22" s="87"/>
      <c r="G22" s="88"/>
      <c r="H22" s="89"/>
      <c r="I22" s="90"/>
      <c r="J22" s="85"/>
      <c r="K22" s="86"/>
    </row>
    <row r="23" spans="1:11" ht="15" customHeight="1">
      <c r="A23" s="27"/>
      <c r="B23" s="161" t="s">
        <v>74</v>
      </c>
      <c r="C23" s="162"/>
      <c r="D23" s="87">
        <v>113268000</v>
      </c>
      <c r="E23" s="88"/>
      <c r="F23" s="89">
        <v>9421924</v>
      </c>
      <c r="G23" s="91"/>
      <c r="H23" s="89">
        <f>F23-D23</f>
        <v>-103846076</v>
      </c>
      <c r="I23" s="91"/>
      <c r="J23" s="89">
        <f>IF(D23=0,0,ABS(H23/D23*100))</f>
        <v>91.68174241621641</v>
      </c>
      <c r="K23" s="133">
        <f>IF(F23=0,0,ABS(J23/F23*100))</f>
        <v>0.0009730681590746902</v>
      </c>
    </row>
    <row r="24" spans="1:11" ht="15" customHeight="1">
      <c r="A24" s="27"/>
      <c r="B24" s="27" t="s">
        <v>56</v>
      </c>
      <c r="C24" s="30"/>
      <c r="D24" s="118">
        <f>SUM(D23:E23)</f>
        <v>113268000</v>
      </c>
      <c r="E24" s="119"/>
      <c r="F24" s="118">
        <f>SUM(F23:G23)</f>
        <v>9421924</v>
      </c>
      <c r="G24" s="119"/>
      <c r="H24" s="118">
        <f>SUM(H23:I23)</f>
        <v>-103846076</v>
      </c>
      <c r="I24" s="119"/>
      <c r="J24" s="131">
        <f>IF(D24=0,0,ABS(H24/D24*100))</f>
        <v>91.68174241621641</v>
      </c>
      <c r="K24" s="132">
        <f>IF(F24=0,0,ABS(J24/F24*100))</f>
        <v>0.0009730681590746902</v>
      </c>
    </row>
    <row r="25" spans="1:11" ht="15" customHeight="1">
      <c r="A25" s="116" t="s">
        <v>57</v>
      </c>
      <c r="B25" s="116"/>
      <c r="C25" s="117"/>
      <c r="D25" s="125">
        <f>D14+D21+D24</f>
        <v>-54629000</v>
      </c>
      <c r="E25" s="126"/>
      <c r="F25" s="125">
        <f>F14+F21+F24</f>
        <v>-1610847248</v>
      </c>
      <c r="G25" s="126"/>
      <c r="H25" s="125">
        <f>H14+H21+H24</f>
        <v>-1556218248</v>
      </c>
      <c r="I25" s="126"/>
      <c r="J25" s="131">
        <f>IF(D25=0,0,ABS(H25/D25*100))</f>
        <v>2848.7035237694263</v>
      </c>
      <c r="K25" s="132">
        <f>IF(F25=0,0,ABS(J25/F25*100))</f>
        <v>0.00017684504395474663</v>
      </c>
    </row>
    <row r="26" spans="1:11" ht="15" customHeight="1">
      <c r="A26" s="116" t="s">
        <v>12</v>
      </c>
      <c r="B26" s="116"/>
      <c r="C26" s="117"/>
      <c r="D26" s="118">
        <v>592709000</v>
      </c>
      <c r="E26" s="119"/>
      <c r="F26" s="118">
        <v>2773376927</v>
      </c>
      <c r="G26" s="119"/>
      <c r="H26" s="125">
        <f>F26-D26</f>
        <v>2180667927</v>
      </c>
      <c r="I26" s="126"/>
      <c r="J26" s="131">
        <f>IF(D26=0,0,ABS(H26/D26*100))</f>
        <v>367.9154402919477</v>
      </c>
      <c r="K26" s="132">
        <f>IF(F26=0,0,ABS(J26/F26*100))</f>
        <v>1.3265973215185247E-05</v>
      </c>
    </row>
    <row r="27" spans="1:11" ht="15" customHeight="1" thickBot="1">
      <c r="A27" s="129" t="s">
        <v>13</v>
      </c>
      <c r="B27" s="129"/>
      <c r="C27" s="130"/>
      <c r="D27" s="92">
        <f>D25+D26</f>
        <v>538080000</v>
      </c>
      <c r="E27" s="93"/>
      <c r="F27" s="92">
        <f>F25+F26</f>
        <v>1162529679</v>
      </c>
      <c r="G27" s="93"/>
      <c r="H27" s="92">
        <f>H25+H26</f>
        <v>624449679</v>
      </c>
      <c r="I27" s="93"/>
      <c r="J27" s="154">
        <f>IF(D27=0,0,ABS(H27/D27*100))</f>
        <v>116.05145684656557</v>
      </c>
      <c r="K27" s="155">
        <f>IF(F27=0,0,ABS(J27/F27*100))</f>
        <v>9.982666158372166E-06</v>
      </c>
    </row>
    <row r="28" spans="1:11" ht="15" customHeight="1">
      <c r="A28" s="153"/>
      <c r="B28" s="153"/>
      <c r="C28" s="153"/>
      <c r="D28" s="153"/>
      <c r="E28" s="153"/>
      <c r="F28" s="153"/>
      <c r="G28" s="153"/>
      <c r="H28" s="153"/>
      <c r="I28" s="153"/>
      <c r="J28" s="153"/>
      <c r="K28" s="153"/>
    </row>
    <row r="29" ht="15" customHeight="1"/>
    <row r="30" ht="15" customHeight="1"/>
    <row r="31" ht="15" customHeight="1"/>
    <row r="32" spans="2:11" ht="27" customHeight="1">
      <c r="B32" s="70" t="s">
        <v>65</v>
      </c>
      <c r="C32" s="70"/>
      <c r="D32" s="70"/>
      <c r="E32" s="70"/>
      <c r="F32" s="70"/>
      <c r="G32" s="70"/>
      <c r="H32" s="70"/>
      <c r="I32" s="70"/>
      <c r="J32" s="70"/>
      <c r="K32" s="70"/>
    </row>
    <row r="33" spans="2:11" ht="18" customHeight="1">
      <c r="B33" s="71"/>
      <c r="C33" s="71"/>
      <c r="D33" s="71"/>
      <c r="E33" s="71"/>
      <c r="F33" s="71"/>
      <c r="G33" s="71"/>
      <c r="H33" s="71"/>
      <c r="I33" s="71"/>
      <c r="J33" s="71"/>
      <c r="K33" s="71"/>
    </row>
    <row r="34" spans="3:11" ht="19.5" customHeight="1" thickBot="1">
      <c r="C34" s="123" t="s">
        <v>64</v>
      </c>
      <c r="D34" s="123"/>
      <c r="E34" s="123"/>
      <c r="F34" s="123"/>
      <c r="G34" s="123"/>
      <c r="H34" s="123"/>
      <c r="I34" s="124" t="s">
        <v>0</v>
      </c>
      <c r="J34" s="124"/>
      <c r="K34" s="124"/>
    </row>
    <row r="35" spans="1:11" ht="30" customHeight="1">
      <c r="A35" s="120" t="s">
        <v>14</v>
      </c>
      <c r="B35" s="121"/>
      <c r="C35" s="122" t="s">
        <v>15</v>
      </c>
      <c r="D35" s="121"/>
      <c r="E35" s="3" t="s">
        <v>60</v>
      </c>
      <c r="F35" s="164" t="s">
        <v>17</v>
      </c>
      <c r="G35" s="165"/>
      <c r="H35" s="166"/>
      <c r="I35" s="122" t="s">
        <v>2</v>
      </c>
      <c r="J35" s="121"/>
      <c r="K35" s="3" t="s">
        <v>16</v>
      </c>
    </row>
    <row r="36" spans="1:11" ht="15" customHeight="1">
      <c r="A36" s="103" t="s">
        <v>18</v>
      </c>
      <c r="B36" s="104"/>
      <c r="C36" s="127">
        <f>SUM(C37:D48)</f>
        <v>26588730702</v>
      </c>
      <c r="D36" s="128"/>
      <c r="E36" s="31">
        <f aca="true" t="shared" si="5" ref="E36:E44">IF(C$36&gt;0,(C36/C$36)*100,0)</f>
        <v>100</v>
      </c>
      <c r="F36" s="159" t="s">
        <v>62</v>
      </c>
      <c r="G36" s="103"/>
      <c r="H36" s="160"/>
      <c r="I36" s="101">
        <f>SUM(I37:J41)</f>
        <v>23169420252</v>
      </c>
      <c r="J36" s="102"/>
      <c r="K36" s="31">
        <f>IF(I$49&gt;0,(I36/I$49)*100,0)</f>
        <v>87.14000119703796</v>
      </c>
    </row>
    <row r="37" spans="1:11" ht="15" customHeight="1">
      <c r="A37" s="99" t="s">
        <v>19</v>
      </c>
      <c r="B37" s="100"/>
      <c r="C37" s="87">
        <v>2955317308</v>
      </c>
      <c r="D37" s="107"/>
      <c r="E37" s="32">
        <f t="shared" si="5"/>
        <v>11.11492436823132</v>
      </c>
      <c r="F37" s="108" t="s">
        <v>20</v>
      </c>
      <c r="G37" s="109"/>
      <c r="H37" s="110"/>
      <c r="I37" s="87">
        <v>443226445</v>
      </c>
      <c r="J37" s="88"/>
      <c r="K37" s="32">
        <f>IF(I$49&gt;0,(I37/I$49)*100,0)</f>
        <v>1.6669710561499673</v>
      </c>
    </row>
    <row r="38" spans="1:11" ht="30" customHeight="1">
      <c r="A38" s="105" t="s">
        <v>75</v>
      </c>
      <c r="B38" s="106"/>
      <c r="C38" s="87">
        <v>39423530</v>
      </c>
      <c r="D38" s="107"/>
      <c r="E38" s="32">
        <f t="shared" si="5"/>
        <v>0.1482715758110054</v>
      </c>
      <c r="F38" s="108" t="s">
        <v>42</v>
      </c>
      <c r="G38" s="109"/>
      <c r="H38" s="110"/>
      <c r="I38" s="87">
        <v>22726193807</v>
      </c>
      <c r="J38" s="88"/>
      <c r="K38" s="32">
        <f>IF(I$49&gt;0,(I38/I$49)*100,0)</f>
        <v>85.473030140888</v>
      </c>
    </row>
    <row r="39" spans="1:11" ht="15" customHeight="1">
      <c r="A39" s="99" t="s">
        <v>45</v>
      </c>
      <c r="B39" s="100"/>
      <c r="C39" s="87">
        <v>1994534743</v>
      </c>
      <c r="D39" s="107"/>
      <c r="E39" s="32">
        <f t="shared" si="5"/>
        <v>7.501428952567379</v>
      </c>
      <c r="F39" s="108"/>
      <c r="G39" s="109"/>
      <c r="H39" s="110"/>
      <c r="I39" s="87"/>
      <c r="J39" s="88"/>
      <c r="K39" s="32"/>
    </row>
    <row r="40" spans="1:11" ht="15" customHeight="1">
      <c r="A40" s="99" t="s">
        <v>41</v>
      </c>
      <c r="B40" s="100"/>
      <c r="C40" s="87">
        <v>31020764</v>
      </c>
      <c r="D40" s="107"/>
      <c r="E40" s="32">
        <f t="shared" si="5"/>
        <v>0.11666884120070696</v>
      </c>
      <c r="F40" s="32"/>
      <c r="G40" s="99"/>
      <c r="H40" s="100"/>
      <c r="I40" s="87"/>
      <c r="J40" s="88"/>
      <c r="K40" s="32"/>
    </row>
    <row r="41" spans="1:11" ht="15" customHeight="1">
      <c r="A41" s="99" t="s">
        <v>21</v>
      </c>
      <c r="B41" s="100"/>
      <c r="C41" s="87">
        <v>21568434357</v>
      </c>
      <c r="D41" s="107"/>
      <c r="E41" s="32">
        <f t="shared" si="5"/>
        <v>81.11870626218959</v>
      </c>
      <c r="F41" s="32"/>
      <c r="G41" s="99"/>
      <c r="H41" s="100"/>
      <c r="I41" s="87"/>
      <c r="J41" s="88"/>
      <c r="K41" s="32"/>
    </row>
    <row r="42" spans="1:11" ht="15" customHeight="1">
      <c r="A42" s="33"/>
      <c r="B42" s="11"/>
      <c r="C42" s="29"/>
      <c r="D42" s="67"/>
      <c r="E42" s="32"/>
      <c r="F42" s="32"/>
      <c r="G42" s="33"/>
      <c r="H42" s="11"/>
      <c r="I42" s="29"/>
      <c r="J42" s="62"/>
      <c r="K42" s="32"/>
    </row>
    <row r="43" spans="1:11" ht="15" customHeight="1">
      <c r="A43" s="99"/>
      <c r="B43" s="100"/>
      <c r="C43" s="29"/>
      <c r="D43" s="34"/>
      <c r="E43" s="31">
        <f t="shared" si="5"/>
        <v>0</v>
      </c>
      <c r="F43" s="156" t="s">
        <v>22</v>
      </c>
      <c r="G43" s="157"/>
      <c r="H43" s="158"/>
      <c r="I43" s="118">
        <f>SUM(I44:I48)</f>
        <v>3419310450</v>
      </c>
      <c r="J43" s="119"/>
      <c r="K43" s="31">
        <f>IF(I$49&gt;0,(I43/I$49)*100,0)</f>
        <v>12.85999880296204</v>
      </c>
    </row>
    <row r="44" spans="1:11" ht="15" customHeight="1">
      <c r="A44" s="99"/>
      <c r="B44" s="100"/>
      <c r="C44" s="29"/>
      <c r="D44" s="34"/>
      <c r="E44" s="32">
        <f t="shared" si="5"/>
        <v>0</v>
      </c>
      <c r="F44" s="108" t="s">
        <v>76</v>
      </c>
      <c r="G44" s="109"/>
      <c r="H44" s="110"/>
      <c r="I44" s="87">
        <v>2049834000</v>
      </c>
      <c r="J44" s="88"/>
      <c r="K44" s="32">
        <f>IF(I$49&gt;0,(I44/I$49)*100,0)</f>
        <v>7.709409008553432</v>
      </c>
    </row>
    <row r="45" spans="1:11" ht="15" customHeight="1">
      <c r="A45" s="33"/>
      <c r="B45" s="11"/>
      <c r="C45" s="29"/>
      <c r="D45" s="34"/>
      <c r="E45" s="32"/>
      <c r="F45" s="108" t="s">
        <v>77</v>
      </c>
      <c r="G45" s="109"/>
      <c r="H45" s="110"/>
      <c r="I45" s="87">
        <v>18112159</v>
      </c>
      <c r="J45" s="88"/>
      <c r="K45" s="32">
        <f>IF(I$49&gt;0,(I45/I$49)*100,0)</f>
        <v>0.06811968274453059</v>
      </c>
    </row>
    <row r="46" spans="1:11" ht="15" customHeight="1">
      <c r="A46" s="33"/>
      <c r="B46" s="11"/>
      <c r="C46" s="29"/>
      <c r="D46" s="34"/>
      <c r="E46" s="32"/>
      <c r="F46" s="108" t="s">
        <v>63</v>
      </c>
      <c r="G46" s="109"/>
      <c r="H46" s="110"/>
      <c r="I46" s="87">
        <v>1365201835</v>
      </c>
      <c r="J46" s="88"/>
      <c r="K46" s="32">
        <f>IF(I$49&gt;0,(I46/I$49)*100,0)</f>
        <v>5.134513002146845</v>
      </c>
    </row>
    <row r="47" spans="1:11" ht="30" customHeight="1">
      <c r="A47" s="99"/>
      <c r="B47" s="100"/>
      <c r="C47" s="29"/>
      <c r="D47" s="34"/>
      <c r="E47" s="32">
        <f>IF(C$36&gt;0,(C47/C$36)*100,0)</f>
        <v>0</v>
      </c>
      <c r="F47" s="113" t="s">
        <v>78</v>
      </c>
      <c r="G47" s="114"/>
      <c r="H47" s="115"/>
      <c r="I47" s="87">
        <v>-13837544</v>
      </c>
      <c r="J47" s="88"/>
      <c r="K47" s="32">
        <f>IF(I$49&gt;0,(I47/I$49)*100,0)</f>
        <v>-0.052042890482768105</v>
      </c>
    </row>
    <row r="48" spans="1:11" ht="15" customHeight="1">
      <c r="A48" s="33"/>
      <c r="B48" s="11"/>
      <c r="C48" s="29"/>
      <c r="D48" s="34"/>
      <c r="E48" s="32"/>
      <c r="F48" s="108"/>
      <c r="G48" s="109"/>
      <c r="H48" s="110"/>
      <c r="I48" s="87"/>
      <c r="J48" s="88"/>
      <c r="K48" s="32"/>
    </row>
    <row r="49" spans="1:12" ht="15" customHeight="1" thickBot="1">
      <c r="A49" s="95" t="s">
        <v>23</v>
      </c>
      <c r="B49" s="96"/>
      <c r="C49" s="97">
        <f>SUM(C37:D48)</f>
        <v>26588730702</v>
      </c>
      <c r="D49" s="98"/>
      <c r="E49" s="4">
        <f>IF(C$36&gt;0,(C49/C$36)*100,0)</f>
        <v>100</v>
      </c>
      <c r="F49" s="151" t="s">
        <v>61</v>
      </c>
      <c r="G49" s="95"/>
      <c r="H49" s="152"/>
      <c r="I49" s="92">
        <f>I36+I43</f>
        <v>26588730702</v>
      </c>
      <c r="J49" s="93"/>
      <c r="K49" s="4">
        <f>IF(I$49&gt;0,(I49/I$49)*100,0)</f>
        <v>100</v>
      </c>
      <c r="L49" s="39"/>
    </row>
    <row r="50" spans="1:11" s="5" customFormat="1" ht="15" customHeight="1">
      <c r="A50" s="111" t="s">
        <v>79</v>
      </c>
      <c r="B50" s="112"/>
      <c r="C50" s="112"/>
      <c r="D50" s="112"/>
      <c r="E50" s="112"/>
      <c r="F50" s="112"/>
      <c r="G50" s="112"/>
      <c r="H50" s="112"/>
      <c r="I50" s="112"/>
      <c r="J50" s="112"/>
      <c r="K50" s="112"/>
    </row>
    <row r="51" spans="2:11" ht="16.5" customHeight="1">
      <c r="B51" s="94"/>
      <c r="C51" s="94"/>
      <c r="D51" s="94"/>
      <c r="E51" s="94"/>
      <c r="F51" s="94"/>
      <c r="G51" s="94"/>
      <c r="H51" s="94"/>
      <c r="I51" s="94"/>
      <c r="J51" s="94"/>
      <c r="K51" s="94"/>
    </row>
    <row r="52" spans="2:11" ht="16.5" customHeight="1">
      <c r="B52" s="94"/>
      <c r="C52" s="94"/>
      <c r="D52" s="94"/>
      <c r="E52" s="94"/>
      <c r="F52" s="94"/>
      <c r="G52" s="94"/>
      <c r="H52" s="94"/>
      <c r="I52" s="94"/>
      <c r="J52" s="94"/>
      <c r="K52" s="94"/>
    </row>
  </sheetData>
  <sheetProtection/>
  <mergeCells count="167">
    <mergeCell ref="F45:H45"/>
    <mergeCell ref="I45:J45"/>
    <mergeCell ref="F46:H46"/>
    <mergeCell ref="I46:J46"/>
    <mergeCell ref="B17:C17"/>
    <mergeCell ref="D17:E17"/>
    <mergeCell ref="F17:G17"/>
    <mergeCell ref="H17:I17"/>
    <mergeCell ref="J17:K17"/>
    <mergeCell ref="F35:H35"/>
    <mergeCell ref="J15:K15"/>
    <mergeCell ref="A15:C15"/>
    <mergeCell ref="B23:C23"/>
    <mergeCell ref="D23:E23"/>
    <mergeCell ref="F23:G23"/>
    <mergeCell ref="H23:I23"/>
    <mergeCell ref="D18:E18"/>
    <mergeCell ref="B18:C18"/>
    <mergeCell ref="F15:G15"/>
    <mergeCell ref="H15:I15"/>
    <mergeCell ref="A28:K28"/>
    <mergeCell ref="J27:K27"/>
    <mergeCell ref="J25:K25"/>
    <mergeCell ref="I47:J47"/>
    <mergeCell ref="I44:J44"/>
    <mergeCell ref="I43:J43"/>
    <mergeCell ref="F44:H44"/>
    <mergeCell ref="F43:H43"/>
    <mergeCell ref="F36:H36"/>
    <mergeCell ref="A39:B39"/>
    <mergeCell ref="J10:K10"/>
    <mergeCell ref="J19:K19"/>
    <mergeCell ref="H12:I12"/>
    <mergeCell ref="J12:K12"/>
    <mergeCell ref="J14:K14"/>
    <mergeCell ref="F18:G18"/>
    <mergeCell ref="J18:K18"/>
    <mergeCell ref="F14:G14"/>
    <mergeCell ref="H14:I14"/>
    <mergeCell ref="F12:G12"/>
    <mergeCell ref="F49:H49"/>
    <mergeCell ref="F37:H37"/>
    <mergeCell ref="F39:H39"/>
    <mergeCell ref="C41:D41"/>
    <mergeCell ref="C40:D40"/>
    <mergeCell ref="F19:G19"/>
    <mergeCell ref="H19:I19"/>
    <mergeCell ref="I39:J39"/>
    <mergeCell ref="J20:K20"/>
    <mergeCell ref="J22:K22"/>
    <mergeCell ref="C39:D39"/>
    <mergeCell ref="C37:D37"/>
    <mergeCell ref="B19:C19"/>
    <mergeCell ref="D19:E19"/>
    <mergeCell ref="A4:C5"/>
    <mergeCell ref="D4:E5"/>
    <mergeCell ref="D14:E14"/>
    <mergeCell ref="B10:C10"/>
    <mergeCell ref="D12:E12"/>
    <mergeCell ref="D15:E15"/>
    <mergeCell ref="F4:G5"/>
    <mergeCell ref="H4:K4"/>
    <mergeCell ref="H5:I5"/>
    <mergeCell ref="J5:K5"/>
    <mergeCell ref="B1:K1"/>
    <mergeCell ref="B2:K2"/>
    <mergeCell ref="C3:H3"/>
    <mergeCell ref="I3:K3"/>
    <mergeCell ref="J6:K6"/>
    <mergeCell ref="B7:C7"/>
    <mergeCell ref="D7:E7"/>
    <mergeCell ref="F7:G7"/>
    <mergeCell ref="H7:I7"/>
    <mergeCell ref="J7:K7"/>
    <mergeCell ref="A6:C6"/>
    <mergeCell ref="D6:E6"/>
    <mergeCell ref="F6:G6"/>
    <mergeCell ref="H6:I6"/>
    <mergeCell ref="B16:C16"/>
    <mergeCell ref="D16:E16"/>
    <mergeCell ref="F16:G16"/>
    <mergeCell ref="H16:I16"/>
    <mergeCell ref="B20:C20"/>
    <mergeCell ref="F20:G20"/>
    <mergeCell ref="H20:I20"/>
    <mergeCell ref="A22:C22"/>
    <mergeCell ref="D22:E22"/>
    <mergeCell ref="F22:G22"/>
    <mergeCell ref="H22:I22"/>
    <mergeCell ref="D21:E21"/>
    <mergeCell ref="F21:G21"/>
    <mergeCell ref="H21:I21"/>
    <mergeCell ref="J21:K21"/>
    <mergeCell ref="J26:K26"/>
    <mergeCell ref="D24:E24"/>
    <mergeCell ref="F24:G24"/>
    <mergeCell ref="H24:I24"/>
    <mergeCell ref="J24:K24"/>
    <mergeCell ref="J23:K23"/>
    <mergeCell ref="A25:C25"/>
    <mergeCell ref="D25:E25"/>
    <mergeCell ref="F25:G25"/>
    <mergeCell ref="H25:I25"/>
    <mergeCell ref="H26:I26"/>
    <mergeCell ref="C36:D36"/>
    <mergeCell ref="A27:C27"/>
    <mergeCell ref="D27:E27"/>
    <mergeCell ref="F27:G27"/>
    <mergeCell ref="H27:I27"/>
    <mergeCell ref="A26:C26"/>
    <mergeCell ref="D26:E26"/>
    <mergeCell ref="F26:G26"/>
    <mergeCell ref="A35:B35"/>
    <mergeCell ref="C35:D35"/>
    <mergeCell ref="B32:K32"/>
    <mergeCell ref="B33:K33"/>
    <mergeCell ref="C34:H34"/>
    <mergeCell ref="I34:K34"/>
    <mergeCell ref="I35:J35"/>
    <mergeCell ref="A50:K50"/>
    <mergeCell ref="I40:J40"/>
    <mergeCell ref="A41:B41"/>
    <mergeCell ref="G41:H41"/>
    <mergeCell ref="I41:J41"/>
    <mergeCell ref="A40:B40"/>
    <mergeCell ref="F47:H47"/>
    <mergeCell ref="F48:H48"/>
    <mergeCell ref="I48:J48"/>
    <mergeCell ref="A47:B47"/>
    <mergeCell ref="I36:J36"/>
    <mergeCell ref="A37:B37"/>
    <mergeCell ref="I37:J37"/>
    <mergeCell ref="A36:B36"/>
    <mergeCell ref="A38:B38"/>
    <mergeCell ref="C38:D38"/>
    <mergeCell ref="F38:H38"/>
    <mergeCell ref="I38:J38"/>
    <mergeCell ref="H9:I9"/>
    <mergeCell ref="H18:I18"/>
    <mergeCell ref="I49:J49"/>
    <mergeCell ref="B51:K51"/>
    <mergeCell ref="B52:K52"/>
    <mergeCell ref="A49:B49"/>
    <mergeCell ref="C49:D49"/>
    <mergeCell ref="G40:H40"/>
    <mergeCell ref="A43:B43"/>
    <mergeCell ref="A44:B44"/>
    <mergeCell ref="F8:G8"/>
    <mergeCell ref="F13:G13"/>
    <mergeCell ref="H8:I8"/>
    <mergeCell ref="H13:I13"/>
    <mergeCell ref="J13:K13"/>
    <mergeCell ref="D20:E20"/>
    <mergeCell ref="D8:E8"/>
    <mergeCell ref="D13:E13"/>
    <mergeCell ref="D9:E9"/>
    <mergeCell ref="F9:G9"/>
    <mergeCell ref="J8:K8"/>
    <mergeCell ref="J9:K9"/>
    <mergeCell ref="D10:E10"/>
    <mergeCell ref="F10:G10"/>
    <mergeCell ref="H10:I10"/>
    <mergeCell ref="J16:K16"/>
    <mergeCell ref="D11:E11"/>
    <mergeCell ref="F11:G11"/>
    <mergeCell ref="H11:I11"/>
    <mergeCell ref="J11:K11"/>
  </mergeCells>
  <printOptions horizontalCentered="1"/>
  <pageMargins left="0.5905511811023623" right="0.5905511811023623" top="0.7874015748031497" bottom="0.3937007874015748" header="0.5118110236220472" footer="0.5118110236220472"/>
  <pageSetup horizontalDpi="600" verticalDpi="600" orientation="portrait" paperSize="9" scale="8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王清香</dc:creator>
  <cp:keywords/>
  <dc:description/>
  <cp:lastModifiedBy>吳昌益</cp:lastModifiedBy>
  <cp:lastPrinted>2019-04-15T06:17:03Z</cp:lastPrinted>
  <dcterms:created xsi:type="dcterms:W3CDTF">2011-04-19T02:39:36Z</dcterms:created>
  <dcterms:modified xsi:type="dcterms:W3CDTF">2019-04-18T06:00:36Z</dcterms:modified>
  <cp:category/>
  <cp:version/>
  <cp:contentType/>
  <cp:contentStatus/>
</cp:coreProperties>
</file>