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08莊守耕" sheetId="1" r:id="rId1"/>
  </sheets>
  <definedNames>
    <definedName name="_xlnm.Print_Area" localSheetId="0">'08莊守耕'!$A$1:$J$40</definedName>
  </definedNames>
  <calcPr fullCalcOnLoad="1"/>
</workbook>
</file>

<file path=xl/sharedStrings.xml><?xml version="1.0" encoding="utf-8"?>
<sst xmlns="http://schemas.openxmlformats.org/spreadsheetml/2006/main" count="33" uniqueCount="28">
  <si>
    <t>合 　　計</t>
  </si>
  <si>
    <t>合　 　　計</t>
  </si>
  <si>
    <t>累積餘絀</t>
  </si>
  <si>
    <t>基金</t>
  </si>
  <si>
    <t>淨值</t>
  </si>
  <si>
    <t>準備金</t>
  </si>
  <si>
    <t>流動資產</t>
  </si>
  <si>
    <t>負　債</t>
  </si>
  <si>
    <t>資　 　　產</t>
  </si>
  <si>
    <t>％</t>
  </si>
  <si>
    <t>金　　　　額</t>
  </si>
  <si>
    <t>科　　目</t>
  </si>
  <si>
    <t>科　　　　目</t>
  </si>
  <si>
    <t>單位：新臺幣元</t>
  </si>
  <si>
    <r>
      <rPr>
        <b/>
        <sz val="12"/>
        <rFont val="標楷體"/>
        <family val="4"/>
      </rPr>
      <t xml:space="preserve">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</si>
  <si>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平  衡  表</t>
  </si>
  <si>
    <r>
      <rPr>
        <b/>
        <sz val="11"/>
        <rFont val="標楷體"/>
        <family val="4"/>
      </rPr>
      <t xml:space="preserve">  </t>
    </r>
    <r>
      <rPr>
        <b/>
        <sz val="11"/>
        <rFont val="新細明體"/>
        <family val="1"/>
      </rPr>
      <t>本期賸餘（短絀）</t>
    </r>
  </si>
  <si>
    <t xml:space="preserve">  總支出</t>
  </si>
  <si>
    <t>捐贈收入</t>
  </si>
  <si>
    <t>利息收入</t>
  </si>
  <si>
    <t xml:space="preserve">  總收入</t>
  </si>
  <si>
    <t>金        額</t>
  </si>
  <si>
    <t>比較增減</t>
  </si>
  <si>
    <t>分配預算數</t>
  </si>
  <si>
    <t>實   際   數</t>
  </si>
  <si>
    <r>
      <t xml:space="preserve">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</si>
  <si>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</si>
  <si>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莊守耕公益基金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</si>
</sst>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&quot;- &quot;#,##0.00_-;_-* \-??_-;_-@_-"/>
    <numFmt numFmtId="180" formatCode="_(* #,##0.00_);_(&quot;  &quot;* #,##0.00_);_(* &quot;&quot;_);_(@_)"/>
    <numFmt numFmtId="181" formatCode="_(* #,##0.00_);_(&quot;－&quot;* #,##0.00_);_(* \ _);_(@_)"/>
    <numFmt numFmtId="182" formatCode="_-* #,##0.00_-;\-\ #,##0.00_-;_-* &quot;-&quot;??_-;_-@_-"/>
  </numFmts>
  <fonts count="51">
    <font>
      <sz val="12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11"/>
      <name val="標楷體"/>
      <family val="4"/>
    </font>
    <font>
      <b/>
      <sz val="11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  <protection/>
    </xf>
    <xf numFmtId="177" fontId="20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distributed" vertical="center" indent="1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7" fontId="20" fillId="0" borderId="12" xfId="0" applyNumberFormat="1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distributed" vertical="center" indent="1"/>
      <protection/>
    </xf>
    <xf numFmtId="177" fontId="23" fillId="0" borderId="14" xfId="0" applyNumberFormat="1" applyFont="1" applyBorder="1" applyAlignment="1" applyProtection="1">
      <alignment horizontal="center" vertical="center"/>
      <protection/>
    </xf>
    <xf numFmtId="177" fontId="24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177" fontId="24" fillId="0" borderId="15" xfId="0" applyNumberFormat="1" applyFont="1" applyBorder="1" applyAlignment="1" applyProtection="1">
      <alignment horizontal="center" vertical="center"/>
      <protection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distributed" vertical="center" indent="1"/>
      <protection/>
    </xf>
    <xf numFmtId="0" fontId="0" fillId="0" borderId="14" xfId="0" applyBorder="1" applyAlignment="1">
      <alignment vertical="center"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7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17" xfId="0" applyNumberFormat="1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distributed" vertical="center" indent="1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7" fontId="20" fillId="0" borderId="18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distributed" vertical="center" indent="1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right" vertical="center"/>
      <protection/>
    </xf>
    <xf numFmtId="0" fontId="28" fillId="0" borderId="22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178" fontId="20" fillId="0" borderId="11" xfId="0" applyNumberFormat="1" applyFont="1" applyBorder="1" applyAlignment="1" applyProtection="1">
      <alignment horizontal="right" vertical="center" indent="1" readingOrder="2"/>
      <protection/>
    </xf>
    <xf numFmtId="179" fontId="20" fillId="0" borderId="12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80" fontId="24" fillId="0" borderId="14" xfId="0" applyNumberFormat="1" applyFont="1" applyBorder="1" applyAlignment="1" applyProtection="1">
      <alignment horizontal="right" vertical="center" indent="1" readingOrder="2"/>
      <protection/>
    </xf>
    <xf numFmtId="181" fontId="24" fillId="0" borderId="15" xfId="0" applyNumberFormat="1" applyFont="1" applyBorder="1" applyAlignment="1" applyProtection="1">
      <alignment horizontal="center" vertical="center"/>
      <protection/>
    </xf>
    <xf numFmtId="177" fontId="23" fillId="0" borderId="15" xfId="0" applyNumberFormat="1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 horizontal="left" vertical="center" indent="1"/>
      <protection locked="0"/>
    </xf>
    <xf numFmtId="0" fontId="28" fillId="0" borderId="0" xfId="0" applyFont="1" applyAlignment="1">
      <alignment vertical="center"/>
    </xf>
    <xf numFmtId="180" fontId="20" fillId="0" borderId="14" xfId="0" applyNumberFormat="1" applyFont="1" applyBorder="1" applyAlignment="1" applyProtection="1">
      <alignment horizontal="right" vertical="center" indent="1" readingOrder="2"/>
      <protection/>
    </xf>
    <xf numFmtId="181" fontId="20" fillId="0" borderId="15" xfId="0" applyNumberFormat="1" applyFont="1" applyBorder="1" applyAlignment="1" applyProtection="1">
      <alignment horizontal="center" vertical="center"/>
      <protection/>
    </xf>
    <xf numFmtId="177" fontId="20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left" vertical="center"/>
      <protection/>
    </xf>
    <xf numFmtId="177" fontId="24" fillId="0" borderId="14" xfId="0" applyNumberFormat="1" applyFont="1" applyBorder="1" applyAlignment="1" applyProtection="1">
      <alignment horizontal="right" vertical="center"/>
      <protection locked="0"/>
    </xf>
    <xf numFmtId="178" fontId="23" fillId="0" borderId="14" xfId="0" applyNumberFormat="1" applyFont="1" applyBorder="1" applyAlignment="1" applyProtection="1">
      <alignment horizontal="right" vertical="center" indent="1" readingOrder="2"/>
      <protection/>
    </xf>
    <xf numFmtId="179" fontId="23" fillId="0" borderId="15" xfId="0" applyNumberFormat="1" applyFont="1" applyBorder="1" applyAlignment="1" applyProtection="1">
      <alignment horizontal="right" vertical="center"/>
      <protection/>
    </xf>
    <xf numFmtId="178" fontId="20" fillId="0" borderId="23" xfId="0" applyNumberFormat="1" applyFont="1" applyBorder="1" applyAlignment="1" applyProtection="1">
      <alignment horizontal="right" vertical="center" indent="1" readingOrder="2"/>
      <protection/>
    </xf>
    <xf numFmtId="178" fontId="20" fillId="0" borderId="24" xfId="0" applyNumberFormat="1" applyFont="1" applyBorder="1" applyAlignment="1" applyProtection="1">
      <alignment horizontal="right" vertical="center" indent="1" readingOrder="2"/>
      <protection/>
    </xf>
    <xf numFmtId="182" fontId="20" fillId="0" borderId="25" xfId="0" applyNumberFormat="1" applyFont="1" applyBorder="1" applyAlignment="1" applyProtection="1">
      <alignment horizontal="right" vertical="center"/>
      <protection/>
    </xf>
    <xf numFmtId="182" fontId="20" fillId="0" borderId="24" xfId="0" applyNumberFormat="1" applyFont="1" applyBorder="1" applyAlignment="1" applyProtection="1">
      <alignment horizontal="right" vertical="center"/>
      <protection/>
    </xf>
    <xf numFmtId="177" fontId="20" fillId="0" borderId="25" xfId="0" applyNumberFormat="1" applyFont="1" applyBorder="1" applyAlignment="1" applyProtection="1">
      <alignment horizontal="center" vertical="center"/>
      <protection locked="0"/>
    </xf>
    <xf numFmtId="177" fontId="20" fillId="0" borderId="24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horizontal="center" vertical="center"/>
      <protection/>
    </xf>
    <xf numFmtId="0" fontId="27" fillId="0" borderId="36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right" vertical="center"/>
      <protection/>
    </xf>
    <xf numFmtId="0" fontId="29" fillId="0" borderId="3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3"/>
  <dimension ref="A1:J39"/>
  <sheetViews>
    <sheetView tabSelected="1" view="pageBreakPreview" zoomScaleSheetLayoutView="100" zoomScalePageLayoutView="0" workbookViewId="0" topLeftCell="A22">
      <selection activeCell="B30" sqref="B30:C30"/>
    </sheetView>
  </sheetViews>
  <sheetFormatPr defaultColWidth="8.87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</cols>
  <sheetData>
    <row r="1" spans="1:10" ht="27.75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7.75" customHeight="1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4.2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2:10" ht="16.5" customHeight="1" thickBot="1">
      <c r="B4" s="72" t="s">
        <v>25</v>
      </c>
      <c r="C4" s="72"/>
      <c r="D4" s="72"/>
      <c r="E4" s="72"/>
      <c r="F4" s="72"/>
      <c r="G4" s="72"/>
      <c r="H4" s="71" t="s">
        <v>13</v>
      </c>
      <c r="I4" s="71"/>
      <c r="J4" s="71"/>
    </row>
    <row r="5" spans="1:10" ht="18" customHeight="1">
      <c r="A5" s="70" t="s">
        <v>12</v>
      </c>
      <c r="B5" s="68"/>
      <c r="C5" s="69" t="s">
        <v>24</v>
      </c>
      <c r="D5" s="68"/>
      <c r="E5" s="69" t="s">
        <v>23</v>
      </c>
      <c r="F5" s="68"/>
      <c r="G5" s="67" t="s">
        <v>22</v>
      </c>
      <c r="H5" s="66"/>
      <c r="I5" s="66"/>
      <c r="J5" s="66"/>
    </row>
    <row r="6" spans="1:10" ht="18" customHeight="1">
      <c r="A6" s="65"/>
      <c r="B6" s="63"/>
      <c r="C6" s="64"/>
      <c r="D6" s="63"/>
      <c r="E6" s="64"/>
      <c r="F6" s="63"/>
      <c r="G6" s="61" t="s">
        <v>21</v>
      </c>
      <c r="H6" s="62"/>
      <c r="I6" s="61" t="s">
        <v>9</v>
      </c>
      <c r="J6" s="60"/>
    </row>
    <row r="7" spans="1:10" ht="18" customHeight="1">
      <c r="A7" s="59" t="s">
        <v>20</v>
      </c>
      <c r="B7" s="58"/>
      <c r="C7" s="57">
        <f>SUM(C8:D12)</f>
        <v>6583</v>
      </c>
      <c r="D7" s="56"/>
      <c r="E7" s="57">
        <f>SUM(E8:F12)</f>
        <v>4000</v>
      </c>
      <c r="F7" s="56"/>
      <c r="G7" s="55">
        <f>C7-E7</f>
        <v>2583</v>
      </c>
      <c r="H7" s="54"/>
      <c r="I7" s="53">
        <f>IF(E7=0,0,(G7/E7)*100)</f>
        <v>64.575</v>
      </c>
      <c r="J7" s="52"/>
    </row>
    <row r="8" spans="1:10" s="39" customFormat="1" ht="18" customHeight="1">
      <c r="A8" s="43" t="s">
        <v>19</v>
      </c>
      <c r="B8" s="43"/>
      <c r="C8" s="42">
        <v>4083</v>
      </c>
      <c r="D8" s="42"/>
      <c r="E8" s="42">
        <v>4000</v>
      </c>
      <c r="F8" s="42"/>
      <c r="G8" s="51">
        <f>C8-E8</f>
        <v>83</v>
      </c>
      <c r="H8" s="51"/>
      <c r="I8" s="50">
        <f>IF(E8=0,0,(G8/E8)*100)</f>
        <v>2.075</v>
      </c>
      <c r="J8" s="50"/>
    </row>
    <row r="9" spans="1:10" s="39" customFormat="1" ht="18" customHeight="1">
      <c r="A9" s="43" t="s">
        <v>18</v>
      </c>
      <c r="B9" s="43"/>
      <c r="C9" s="42">
        <v>2500</v>
      </c>
      <c r="D9" s="42"/>
      <c r="E9" s="42"/>
      <c r="F9" s="42"/>
      <c r="G9" s="51">
        <f>C9-E9</f>
        <v>2500</v>
      </c>
      <c r="H9" s="51"/>
      <c r="I9" s="50">
        <f>IF(E9=0,0,(G9/E9)*100)</f>
        <v>0</v>
      </c>
      <c r="J9" s="50"/>
    </row>
    <row r="10" spans="1:10" s="39" customFormat="1" ht="18" customHeight="1">
      <c r="A10" s="43"/>
      <c r="B10" s="43"/>
      <c r="C10" s="42"/>
      <c r="D10" s="42"/>
      <c r="E10" s="42"/>
      <c r="F10" s="42"/>
      <c r="G10" s="42"/>
      <c r="H10" s="42"/>
      <c r="I10" s="49"/>
      <c r="J10" s="49"/>
    </row>
    <row r="11" spans="1:10" s="39" customFormat="1" ht="18" customHeight="1">
      <c r="A11" s="43"/>
      <c r="B11" s="43"/>
      <c r="C11" s="42"/>
      <c r="D11" s="42"/>
      <c r="E11" s="42"/>
      <c r="F11" s="42"/>
      <c r="G11" s="42"/>
      <c r="H11" s="42"/>
      <c r="I11" s="49"/>
      <c r="J11" s="49"/>
    </row>
    <row r="12" spans="1:10" s="39" customFormat="1" ht="18" customHeight="1">
      <c r="A12" s="43"/>
      <c r="B12" s="43"/>
      <c r="C12" s="42"/>
      <c r="D12" s="42"/>
      <c r="E12" s="42"/>
      <c r="F12" s="42"/>
      <c r="G12" s="42"/>
      <c r="H12" s="42"/>
      <c r="I12" s="49"/>
      <c r="J12" s="49"/>
    </row>
    <row r="13" spans="1:10" s="44" customFormat="1" ht="18" customHeight="1">
      <c r="A13" s="48" t="s">
        <v>17</v>
      </c>
      <c r="B13" s="48"/>
      <c r="C13" s="47">
        <f>SUM(C14:D18)</f>
        <v>0</v>
      </c>
      <c r="D13" s="47"/>
      <c r="E13" s="47">
        <f>SUM(E14:F18)</f>
        <v>0</v>
      </c>
      <c r="F13" s="47"/>
      <c r="G13" s="46">
        <f>SUM(G14:H18)</f>
        <v>0</v>
      </c>
      <c r="H13" s="46"/>
      <c r="I13" s="45">
        <f>IF(E13=0,0,(G13/E13)*100)</f>
        <v>0</v>
      </c>
      <c r="J13" s="45"/>
    </row>
    <row r="14" spans="1:10" s="39" customFormat="1" ht="18" customHeight="1">
      <c r="A14" s="43"/>
      <c r="B14" s="43"/>
      <c r="C14" s="42"/>
      <c r="D14" s="42"/>
      <c r="E14" s="42"/>
      <c r="F14" s="42"/>
      <c r="G14" s="41"/>
      <c r="H14" s="41"/>
      <c r="I14" s="40"/>
      <c r="J14" s="40"/>
    </row>
    <row r="15" spans="1:10" s="39" customFormat="1" ht="18" customHeight="1">
      <c r="A15" s="43"/>
      <c r="B15" s="43"/>
      <c r="C15" s="42"/>
      <c r="D15" s="42"/>
      <c r="E15" s="42"/>
      <c r="F15" s="42"/>
      <c r="G15" s="41">
        <f>C15-E15</f>
        <v>0</v>
      </c>
      <c r="H15" s="41"/>
      <c r="I15" s="40">
        <f>IF(E15=0,0,(G15/E15)*100)</f>
        <v>0</v>
      </c>
      <c r="J15" s="40"/>
    </row>
    <row r="16" spans="1:10" s="39" customFormat="1" ht="18" customHeight="1">
      <c r="A16" s="43"/>
      <c r="B16" s="43"/>
      <c r="C16" s="42"/>
      <c r="D16" s="42"/>
      <c r="E16" s="42"/>
      <c r="F16" s="42"/>
      <c r="G16" s="41">
        <f>C16-E16</f>
        <v>0</v>
      </c>
      <c r="H16" s="41"/>
      <c r="I16" s="40">
        <f>IF(E16=0,0,(G16/E16)*100)</f>
        <v>0</v>
      </c>
      <c r="J16" s="40"/>
    </row>
    <row r="17" spans="1:10" s="39" customFormat="1" ht="18" customHeight="1">
      <c r="A17" s="43"/>
      <c r="B17" s="43"/>
      <c r="C17" s="42"/>
      <c r="D17" s="42"/>
      <c r="E17" s="42"/>
      <c r="F17" s="42"/>
      <c r="G17" s="41">
        <f>C17-E17</f>
        <v>0</v>
      </c>
      <c r="H17" s="41"/>
      <c r="I17" s="40">
        <f>IF(E17=0,0,(G17/E17)*100)</f>
        <v>0</v>
      </c>
      <c r="J17" s="40"/>
    </row>
    <row r="18" spans="1:10" s="39" customFormat="1" ht="18" customHeight="1">
      <c r="A18" s="43"/>
      <c r="B18" s="43"/>
      <c r="C18" s="42"/>
      <c r="D18" s="42"/>
      <c r="E18" s="42"/>
      <c r="F18" s="42"/>
      <c r="G18" s="41">
        <f>C18-E18</f>
        <v>0</v>
      </c>
      <c r="H18" s="41"/>
      <c r="I18" s="40">
        <f>IF(E18=0,0,(G18/E18)*100)</f>
        <v>0</v>
      </c>
      <c r="J18" s="40"/>
    </row>
    <row r="19" spans="1:10" s="39" customFormat="1" ht="18" customHeight="1">
      <c r="A19" s="43"/>
      <c r="B19" s="43"/>
      <c r="C19" s="42"/>
      <c r="D19" s="42"/>
      <c r="E19" s="42"/>
      <c r="F19" s="42"/>
      <c r="G19" s="41">
        <f>C19-E19</f>
        <v>0</v>
      </c>
      <c r="H19" s="41"/>
      <c r="I19" s="40">
        <f>IF(E19=0,0,(G19/E19)*100)</f>
        <v>0</v>
      </c>
      <c r="J19" s="40"/>
    </row>
    <row r="20" spans="1:10" ht="18" customHeight="1" thickBot="1">
      <c r="A20" s="38" t="s">
        <v>16</v>
      </c>
      <c r="B20" s="38"/>
      <c r="C20" s="37">
        <f>C7-C13</f>
        <v>6583</v>
      </c>
      <c r="D20" s="37"/>
      <c r="E20" s="37">
        <f>E7-E13</f>
        <v>4000</v>
      </c>
      <c r="F20" s="37"/>
      <c r="G20" s="37">
        <f>C20-E20</f>
        <v>2583</v>
      </c>
      <c r="H20" s="37"/>
      <c r="I20" s="36">
        <f>IF(E20=0,0,(G20/E20)*100)</f>
        <v>64.575</v>
      </c>
      <c r="J20" s="36"/>
    </row>
    <row r="21" ht="15.75" customHeight="1"/>
    <row r="22" ht="15.75" customHeight="1"/>
    <row r="23" spans="1:10" ht="27.75" customHeight="1">
      <c r="A23" s="35" t="str">
        <f>A1</f>
        <v>莊守耕公益基金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27.75" customHeight="1">
      <c r="A24" s="35" t="s">
        <v>15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2:10" ht="16.5" customHeight="1" thickBot="1">
      <c r="B26" s="33" t="s">
        <v>14</v>
      </c>
      <c r="C26" s="33"/>
      <c r="D26" s="33"/>
      <c r="E26" s="33"/>
      <c r="F26" s="33"/>
      <c r="G26" s="33"/>
      <c r="H26" s="32" t="s">
        <v>13</v>
      </c>
      <c r="I26" s="32"/>
      <c r="J26" s="32"/>
    </row>
    <row r="27" spans="1:10" ht="24" customHeight="1">
      <c r="A27" s="31" t="s">
        <v>12</v>
      </c>
      <c r="B27" s="29" t="s">
        <v>10</v>
      </c>
      <c r="C27" s="29"/>
      <c r="D27" s="30" t="s">
        <v>9</v>
      </c>
      <c r="E27" s="30"/>
      <c r="F27" s="29" t="s">
        <v>11</v>
      </c>
      <c r="G27" s="29"/>
      <c r="H27" s="28" t="s">
        <v>10</v>
      </c>
      <c r="I27" s="28"/>
      <c r="J27" s="27" t="s">
        <v>9</v>
      </c>
    </row>
    <row r="28" spans="1:10" ht="18" customHeight="1">
      <c r="A28" s="26" t="s">
        <v>8</v>
      </c>
      <c r="B28" s="25">
        <f>SUM(B29:C37)</f>
        <v>5051595.24</v>
      </c>
      <c r="C28" s="25"/>
      <c r="D28" s="24">
        <f>IF(B$28&gt;0,(B28/B$28)*100,0)</f>
        <v>100</v>
      </c>
      <c r="E28" s="24">
        <f>IF(D$6&gt;0,(D28/D$22)*100,0)</f>
        <v>0</v>
      </c>
      <c r="F28" s="23" t="s">
        <v>7</v>
      </c>
      <c r="G28" s="23"/>
      <c r="H28" s="22">
        <f>SUM(H29:I33)</f>
        <v>0</v>
      </c>
      <c r="I28" s="22"/>
      <c r="J28" s="21">
        <f>IF(H$38&gt;0,(H28/H$38)*100,0)</f>
        <v>0</v>
      </c>
    </row>
    <row r="29" spans="1:10" ht="18" customHeight="1">
      <c r="A29" s="14" t="s">
        <v>6</v>
      </c>
      <c r="B29" s="13">
        <v>51595.24</v>
      </c>
      <c r="C29" s="13"/>
      <c r="D29" s="20">
        <f>IF(B$28&gt;0,(B29/B$28)*100,0)</f>
        <v>1.0213652826230788</v>
      </c>
      <c r="E29" s="20">
        <f>IF(D$6&gt;0,(D29/D$22)*100,0)</f>
        <v>0</v>
      </c>
      <c r="F29" s="11"/>
      <c r="G29" s="11"/>
      <c r="H29" s="10"/>
      <c r="I29" s="10"/>
      <c r="J29" s="9">
        <f>IF(H$38&gt;0,(H29/H$38)*100,0)</f>
        <v>0</v>
      </c>
    </row>
    <row r="30" spans="1:10" ht="18" customHeight="1">
      <c r="A30" s="14" t="s">
        <v>5</v>
      </c>
      <c r="B30" s="13">
        <v>5000000</v>
      </c>
      <c r="C30" s="13"/>
      <c r="D30" s="20">
        <f>IF(B$28&gt;0,(B30/B$28)*100,0)</f>
        <v>98.9786347173769</v>
      </c>
      <c r="E30" s="20">
        <f>IF(D$6&gt;0,(D30/D$22)*100,0)</f>
        <v>0</v>
      </c>
      <c r="F30" s="11"/>
      <c r="G30" s="11"/>
      <c r="H30" s="10"/>
      <c r="I30" s="10"/>
      <c r="J30" s="9">
        <f>IF(H$38&gt;0,(H30/H$38)*100,0)</f>
        <v>0</v>
      </c>
    </row>
    <row r="31" spans="2:10" ht="18" customHeight="1">
      <c r="B31" s="19"/>
      <c r="D31" s="12"/>
      <c r="E31" s="12"/>
      <c r="F31" s="11"/>
      <c r="G31" s="11"/>
      <c r="H31" s="10"/>
      <c r="I31" s="10"/>
      <c r="J31" s="9">
        <f>IF(H$38&gt;0,(H31/H$38)*100,0)</f>
        <v>0</v>
      </c>
    </row>
    <row r="32" spans="1:10" ht="18" customHeight="1">
      <c r="A32" s="14"/>
      <c r="B32" s="13"/>
      <c r="C32" s="13"/>
      <c r="D32" s="12">
        <f>IF(B$28&gt;0,(B32/B$28)*100,0)</f>
        <v>0</v>
      </c>
      <c r="E32" s="12">
        <f>IF(D$6&gt;0,(D32/D$22)*100,0)</f>
        <v>0</v>
      </c>
      <c r="F32" s="11"/>
      <c r="G32" s="11"/>
      <c r="H32" s="10"/>
      <c r="I32" s="10"/>
      <c r="J32" s="9">
        <f>IF(H$38&gt;0,(H32/H$38)*100,0)</f>
        <v>0</v>
      </c>
    </row>
    <row r="33" spans="1:10" ht="18" customHeight="1">
      <c r="A33" s="14"/>
      <c r="B33" s="13"/>
      <c r="C33" s="13"/>
      <c r="D33" s="12">
        <f>IF(B$28&gt;0,(B33/B$28)*100,0)</f>
        <v>0</v>
      </c>
      <c r="E33" s="12">
        <f>IF(D$6&gt;0,(D33/D$22)*100,0)</f>
        <v>0</v>
      </c>
      <c r="F33" s="11"/>
      <c r="G33" s="11"/>
      <c r="H33" s="10"/>
      <c r="I33" s="10"/>
      <c r="J33" s="9">
        <f>IF(H$38&gt;0,(H33/H$38)*100,0)</f>
        <v>0</v>
      </c>
    </row>
    <row r="34" spans="1:10" ht="18" customHeight="1">
      <c r="A34" s="14"/>
      <c r="B34" s="13"/>
      <c r="C34" s="13"/>
      <c r="D34" s="12">
        <f>IF(B$28&gt;0,(B34/B$28)*100,0)</f>
        <v>0</v>
      </c>
      <c r="E34" s="12">
        <f>IF(D$6&gt;0,(D34/D$22)*100,0)</f>
        <v>0</v>
      </c>
      <c r="F34" s="18" t="s">
        <v>4</v>
      </c>
      <c r="G34" s="18"/>
      <c r="H34" s="17">
        <f>SUM(H35:I37)</f>
        <v>5051595.24</v>
      </c>
      <c r="I34" s="17"/>
      <c r="J34" s="16">
        <f>IF(H$38&gt;0,(H34/H$38)*100,0)</f>
        <v>100</v>
      </c>
    </row>
    <row r="35" spans="1:10" ht="18" customHeight="1">
      <c r="A35" s="14"/>
      <c r="B35" s="13"/>
      <c r="C35" s="13"/>
      <c r="D35" s="12">
        <f>IF(B$28&gt;0,(B35/B$28)*100,0)</f>
        <v>0</v>
      </c>
      <c r="E35" s="12">
        <f>IF(D$6&gt;0,(D35/D$22)*100,0)</f>
        <v>0</v>
      </c>
      <c r="F35" s="11" t="s">
        <v>3</v>
      </c>
      <c r="G35" s="11"/>
      <c r="H35" s="13">
        <v>5000000</v>
      </c>
      <c r="I35" s="13"/>
      <c r="J35" s="15">
        <f>IF(H$38&gt;0,(H35/H$38)*100,0)</f>
        <v>98.9786347173769</v>
      </c>
    </row>
    <row r="36" spans="1:10" ht="18" customHeight="1">
      <c r="A36" s="14"/>
      <c r="B36" s="13"/>
      <c r="C36" s="13"/>
      <c r="D36" s="12">
        <f>IF(B$28&gt;0,(B36/B$28)*100,0)</f>
        <v>0</v>
      </c>
      <c r="E36" s="12">
        <f>IF(D$6&gt;0,(D36/D$22)*100,0)</f>
        <v>0</v>
      </c>
      <c r="F36" s="11" t="s">
        <v>2</v>
      </c>
      <c r="G36" s="11"/>
      <c r="H36" s="13">
        <v>51595.24</v>
      </c>
      <c r="I36" s="13"/>
      <c r="J36" s="15">
        <f>IF(H$38&gt;0,(H36/H$38)*100,0)</f>
        <v>1.0213652826230788</v>
      </c>
    </row>
    <row r="37" spans="1:10" ht="18" customHeight="1">
      <c r="A37" s="14"/>
      <c r="B37" s="13"/>
      <c r="C37" s="13"/>
      <c r="D37" s="12">
        <f>IF(B$28&gt;0,(B37/B$28)*100,0)</f>
        <v>0</v>
      </c>
      <c r="E37" s="12">
        <f>IF(D$6&gt;0,(D37/D$22)*100,0)</f>
        <v>0</v>
      </c>
      <c r="F37" s="11"/>
      <c r="G37" s="11"/>
      <c r="H37" s="10"/>
      <c r="I37" s="10"/>
      <c r="J37" s="9">
        <f>IF(H$38&gt;0,(H37/H$38)*100,0)</f>
        <v>0</v>
      </c>
    </row>
    <row r="38" spans="1:10" ht="18" customHeight="1" thickBot="1">
      <c r="A38" s="8" t="s">
        <v>1</v>
      </c>
      <c r="B38" s="7">
        <f>SUM(B29:C37)</f>
        <v>5051595.24</v>
      </c>
      <c r="C38" s="7"/>
      <c r="D38" s="6">
        <f>IF(B$28&gt;0,(B38/B$28)*100,0)</f>
        <v>100</v>
      </c>
      <c r="E38" s="6">
        <f>IF(D$6&gt;0,(D38/D$22)*100,0)</f>
        <v>0</v>
      </c>
      <c r="F38" s="5" t="s">
        <v>0</v>
      </c>
      <c r="G38" s="5"/>
      <c r="H38" s="4">
        <f>H28+H34</f>
        <v>5051595.24</v>
      </c>
      <c r="I38" s="4"/>
      <c r="J38" s="3">
        <f>IF(H$38&gt;0,(H38/H$38)*100,0)</f>
        <v>100</v>
      </c>
    </row>
    <row r="39" spans="1:10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5" customHeight="1"/>
  </sheetData>
  <sheetProtection selectLockedCells="1" selectUnlockedCells="1"/>
  <mergeCells count="134">
    <mergeCell ref="A19:B19"/>
    <mergeCell ref="C19:D19"/>
    <mergeCell ref="E19:F19"/>
    <mergeCell ref="G19:H19"/>
    <mergeCell ref="I19:J19"/>
    <mergeCell ref="A39:J39"/>
    <mergeCell ref="B38:C38"/>
    <mergeCell ref="D38:E38"/>
    <mergeCell ref="F38:G38"/>
    <mergeCell ref="H38:I38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A23:J23"/>
    <mergeCell ref="A24:J24"/>
    <mergeCell ref="A25:J25"/>
    <mergeCell ref="B26:G26"/>
    <mergeCell ref="H26:J26"/>
    <mergeCell ref="B27:C27"/>
    <mergeCell ref="D27:E27"/>
    <mergeCell ref="F27:G27"/>
    <mergeCell ref="H27:I27"/>
    <mergeCell ref="A18:B18"/>
    <mergeCell ref="C18:D18"/>
    <mergeCell ref="E18:F18"/>
    <mergeCell ref="G18:H18"/>
    <mergeCell ref="I18:J18"/>
    <mergeCell ref="A20:B20"/>
    <mergeCell ref="C20:D20"/>
    <mergeCell ref="E20:F20"/>
    <mergeCell ref="G20:H20"/>
    <mergeCell ref="I20:J20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6:J6"/>
    <mergeCell ref="A7:B7"/>
    <mergeCell ref="C7:D7"/>
    <mergeCell ref="E7:F7"/>
    <mergeCell ref="G7:H7"/>
    <mergeCell ref="I7:J7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</mergeCells>
  <printOptions horizontalCentered="1"/>
  <pageMargins left="0.6299212598425197" right="0.6299212598425197" top="0.984251968503937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dcterms:created xsi:type="dcterms:W3CDTF">2019-07-22T09:24:11Z</dcterms:created>
  <dcterms:modified xsi:type="dcterms:W3CDTF">2019-07-22T09:24:20Z</dcterms:modified>
  <cp:category/>
  <cp:version/>
  <cp:contentType/>
  <cp:contentStatus/>
</cp:coreProperties>
</file>