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455" tabRatio="942" activeTab="0"/>
  </bookViews>
  <sheets>
    <sheet name="17退撫" sheetId="1" r:id="rId1"/>
  </sheets>
  <definedNames>
    <definedName name="_xlnm.Print_Area" localSheetId="0">'17退撫'!$A$1:$J$40</definedName>
  </definedNames>
  <calcPr fullCalcOnLoad="1"/>
</workbook>
</file>

<file path=xl/sharedStrings.xml><?xml version="1.0" encoding="utf-8"?>
<sst xmlns="http://schemas.openxmlformats.org/spreadsheetml/2006/main" count="49" uniqueCount="48">
  <si>
    <t>單位：新臺幣元</t>
  </si>
  <si>
    <t>科　　　　目</t>
  </si>
  <si>
    <t>％</t>
  </si>
  <si>
    <t>金　　　　額</t>
  </si>
  <si>
    <r>
      <t xml:space="preserve">       </t>
    </r>
    <r>
      <rPr>
        <sz val="10"/>
        <rFont val="Times New Roman"/>
        <family val="1"/>
      </rPr>
      <t xml:space="preserve">  </t>
    </r>
  </si>
  <si>
    <r>
      <t xml:space="preserve">        2.</t>
    </r>
    <r>
      <rPr>
        <sz val="10"/>
        <rFont val="細明體"/>
        <family val="3"/>
      </rPr>
      <t>因擔保、保證或契約可能造成未來會計年度支出事項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包括或有負債</t>
    </r>
    <r>
      <rPr>
        <sz val="10"/>
        <rFont val="Times New Roman"/>
        <family val="1"/>
      </rPr>
      <t>)3,031,843,178,527</t>
    </r>
    <r>
      <rPr>
        <sz val="10"/>
        <rFont val="細明體"/>
        <family val="3"/>
      </rPr>
      <t>元。</t>
    </r>
    <r>
      <rPr>
        <sz val="10"/>
        <rFont val="Times New Roman"/>
        <family val="1"/>
      </rPr>
      <t xml:space="preserve">        </t>
    </r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</si>
  <si>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)180,800,000</t>
    </r>
    <r>
      <rPr>
        <sz val="10"/>
        <rFont val="新細明體"/>
        <family val="1"/>
      </rPr>
      <t>元。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</si>
  <si>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</si>
  <si>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合　 　　計</t>
  </si>
  <si>
    <t>累積餘絀</t>
  </si>
  <si>
    <t>基金</t>
  </si>
  <si>
    <t>委託人權益</t>
  </si>
  <si>
    <t>-</t>
  </si>
  <si>
    <t>其他資產</t>
  </si>
  <si>
    <t>其他負債</t>
  </si>
  <si>
    <t>長期性投資及應收款</t>
  </si>
  <si>
    <t>流動負債</t>
  </si>
  <si>
    <t>流動資產</t>
  </si>
  <si>
    <r>
      <t>負　</t>
    </r>
    <r>
      <rPr>
        <b/>
        <sz val="10"/>
        <color indexed="8"/>
        <rFont val="細明體"/>
        <family val="3"/>
      </rPr>
      <t>債</t>
    </r>
  </si>
  <si>
    <t>資　 　　產</t>
  </si>
  <si>
    <t>％</t>
  </si>
  <si>
    <t>科　　目</t>
  </si>
  <si>
    <t>％</t>
  </si>
  <si>
    <t>金　　　　額</t>
  </si>
  <si>
    <t>科　　　　目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</si>
  <si>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</si>
  <si>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</si>
  <si>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 xml:space="preserve">  本期賸餘（短絀）</t>
  </si>
  <si>
    <t>其他財務支出</t>
  </si>
  <si>
    <t>財務支出</t>
  </si>
  <si>
    <t xml:space="preserve">  總支出</t>
  </si>
  <si>
    <t>其他作業外收入</t>
  </si>
  <si>
    <t>財務收入</t>
  </si>
  <si>
    <t xml:space="preserve">  總收入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</si>
  <si>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</si>
  <si>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比較增減</t>
  </si>
  <si>
    <t>分配預算數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</si>
  <si>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</si>
  <si>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</si>
  <si>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公務人員退休撫卹基金</t>
  </si>
  <si>
    <t>-</t>
  </si>
  <si>
    <r>
      <t>收支餘絀</t>
    </r>
    <r>
      <rPr>
        <b/>
        <sz val="20"/>
        <rFont val="新細明體"/>
        <family val="1"/>
      </rPr>
      <t>表</t>
    </r>
  </si>
  <si>
    <t>其他作業外支出</t>
  </si>
  <si>
    <t>備供出售金融資產未實</t>
  </si>
  <si>
    <t>現評價損益</t>
  </si>
  <si>
    <t xml:space="preserve">  其他綜合賸餘(短絀)</t>
  </si>
  <si>
    <t xml:space="preserve">  本期綜合賸餘（短絀）</t>
  </si>
  <si>
    <t>累積其他綜合賸餘(短絀)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</si>
</sst>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  <numFmt numFmtId="185" formatCode="#,##0.0_ "/>
    <numFmt numFmtId="186" formatCode="_(* #,##0.00_);_(&quot;-&quot;\ #,##0.00_);_(* &quot;&quot;_);_(@_)"/>
    <numFmt numFmtId="187" formatCode="_(* #,##0.0_);_(&quot;  &quot;* #,##0.0_);_(* &quot;&quot;_);_(@_)"/>
    <numFmt numFmtId="188" formatCode="_-* #,##0.0_-;\-\ #,##0.0_-;_-* &quot;-&quot;??_-;_-@_-"/>
    <numFmt numFmtId="189" formatCode="_(* #,##0.0_);_(* \-#,##0.0_);_(* &quot;&quot;_);_(@_)"/>
    <numFmt numFmtId="190" formatCode="_(* #,##0.0_);_(&quot;－&quot;* #,##0.0_);_(* &quot; &quot;_);_(@_)"/>
    <numFmt numFmtId="191" formatCode="_-* #,##0.00_-;&quot;- &quot;#,##0.00_-;_-* \-??_-;_-@_-"/>
    <numFmt numFmtId="192" formatCode="_(* #,##0.00_);_(&quot;－&quot;* #,##0.00_);_(* \ _);_(@_)"/>
  </numFmts>
  <fonts count="41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20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distributed" vertical="center" indent="1"/>
      <protection/>
    </xf>
    <xf numFmtId="0" fontId="9" fillId="0" borderId="12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4" fontId="35" fillId="0" borderId="13" xfId="0" applyNumberFormat="1" applyFont="1" applyFill="1" applyBorder="1" applyAlignment="1" applyProtection="1">
      <alignment horizontal="center" vertical="center"/>
      <protection/>
    </xf>
    <xf numFmtId="176" fontId="37" fillId="0" borderId="14" xfId="0" applyNumberFormat="1" applyFont="1" applyBorder="1" applyAlignment="1" applyProtection="1">
      <alignment horizontal="center" vertical="center"/>
      <protection/>
    </xf>
    <xf numFmtId="185" fontId="37" fillId="0" borderId="14" xfId="0" applyNumberFormat="1" applyFont="1" applyBorder="1" applyAlignment="1" applyProtection="1">
      <alignment horizontal="right" vertical="center"/>
      <protection/>
    </xf>
    <xf numFmtId="184" fontId="37" fillId="0" borderId="14" xfId="0" applyNumberFormat="1" applyFont="1" applyBorder="1" applyAlignment="1" applyProtection="1">
      <alignment horizontal="center" vertical="center"/>
      <protection/>
    </xf>
    <xf numFmtId="184" fontId="35" fillId="0" borderId="14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 quotePrefix="1">
      <alignment horizontal="left" vertical="center"/>
      <protection locked="0"/>
    </xf>
    <xf numFmtId="0" fontId="39" fillId="0" borderId="15" xfId="0" applyFont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184" fontId="37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76" fontId="37" fillId="0" borderId="14" xfId="0" applyNumberFormat="1" applyFont="1" applyFill="1" applyBorder="1" applyAlignment="1" applyProtection="1">
      <alignment vertical="center"/>
      <protection locked="0"/>
    </xf>
    <xf numFmtId="176" fontId="37" fillId="0" borderId="11" xfId="0" applyNumberFormat="1" applyFont="1" applyFill="1" applyBorder="1" applyAlignment="1" applyProtection="1">
      <alignment vertical="center"/>
      <protection locked="0"/>
    </xf>
    <xf numFmtId="182" fontId="37" fillId="0" borderId="14" xfId="0" applyNumberFormat="1" applyFont="1" applyBorder="1" applyAlignment="1" applyProtection="1">
      <alignment vertical="center"/>
      <protection/>
    </xf>
    <xf numFmtId="182" fontId="37" fillId="0" borderId="11" xfId="0" applyNumberFormat="1" applyFont="1" applyBorder="1" applyAlignment="1" applyProtection="1">
      <alignment vertical="center"/>
      <protection/>
    </xf>
    <xf numFmtId="178" fontId="37" fillId="0" borderId="14" xfId="0" applyNumberFormat="1" applyFont="1" applyBorder="1" applyAlignment="1" applyProtection="1">
      <alignment vertical="center" readingOrder="2"/>
      <protection/>
    </xf>
    <xf numFmtId="178" fontId="37" fillId="0" borderId="0" xfId="0" applyNumberFormat="1" applyFont="1" applyBorder="1" applyAlignment="1" applyProtection="1">
      <alignment vertical="center" readingOrder="2"/>
      <protection/>
    </xf>
    <xf numFmtId="176" fontId="37" fillId="0" borderId="14" xfId="0" applyNumberFormat="1" applyFont="1" applyFill="1" applyBorder="1" applyAlignment="1" applyProtection="1">
      <alignment horizontal="right" vertical="center"/>
      <protection locked="0"/>
    </xf>
    <xf numFmtId="176" fontId="37" fillId="0" borderId="11" xfId="0" applyNumberFormat="1" applyFont="1" applyFill="1" applyBorder="1" applyAlignment="1" applyProtection="1">
      <alignment horizontal="right" vertical="center"/>
      <protection locked="0"/>
    </xf>
    <xf numFmtId="183" fontId="37" fillId="0" borderId="14" xfId="0" applyNumberFormat="1" applyFont="1" applyBorder="1" applyAlignment="1" applyProtection="1">
      <alignment horizontal="right" vertical="center"/>
      <protection/>
    </xf>
    <xf numFmtId="183" fontId="37" fillId="0" borderId="11" xfId="0" applyNumberFormat="1" applyFont="1" applyBorder="1" applyAlignment="1" applyProtection="1">
      <alignment horizontal="right" vertical="center"/>
      <protection/>
    </xf>
    <xf numFmtId="187" fontId="37" fillId="0" borderId="14" xfId="0" applyNumberFormat="1" applyFont="1" applyBorder="1" applyAlignment="1" applyProtection="1">
      <alignment horizontal="right" vertical="center" indent="1" readingOrder="2"/>
      <protection/>
    </xf>
    <xf numFmtId="187" fontId="37" fillId="0" borderId="0" xfId="0" applyNumberFormat="1" applyFont="1" applyBorder="1" applyAlignment="1" applyProtection="1">
      <alignment horizontal="right" vertical="center" indent="1" readingOrder="2"/>
      <protection/>
    </xf>
    <xf numFmtId="176" fontId="35" fillId="0" borderId="13" xfId="0" applyNumberFormat="1" applyFont="1" applyFill="1" applyBorder="1" applyAlignment="1" applyProtection="1">
      <alignment horizontal="right" vertical="center"/>
      <protection locked="0"/>
    </xf>
    <xf numFmtId="176" fontId="35" fillId="0" borderId="12" xfId="0" applyNumberFormat="1" applyFont="1" applyFill="1" applyBorder="1" applyAlignment="1" applyProtection="1">
      <alignment horizontal="right" vertical="center"/>
      <protection locked="0"/>
    </xf>
    <xf numFmtId="183" fontId="35" fillId="0" borderId="13" xfId="0" applyNumberFormat="1" applyFont="1" applyBorder="1" applyAlignment="1" applyProtection="1">
      <alignment horizontal="right" vertical="center"/>
      <protection/>
    </xf>
    <xf numFmtId="183" fontId="35" fillId="0" borderId="12" xfId="0" applyNumberFormat="1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35" fillId="0" borderId="13" xfId="0" applyNumberFormat="1" applyFont="1" applyBorder="1" applyAlignment="1" applyProtection="1">
      <alignment horizontal="center" vertical="center"/>
      <protection/>
    </xf>
    <xf numFmtId="176" fontId="35" fillId="0" borderId="16" xfId="0" applyNumberFormat="1" applyFont="1" applyBorder="1" applyAlignment="1" applyProtection="1">
      <alignment horizontal="center" vertical="center"/>
      <protection/>
    </xf>
    <xf numFmtId="176" fontId="37" fillId="0" borderId="14" xfId="0" applyNumberFormat="1" applyFont="1" applyBorder="1" applyAlignment="1" applyProtection="1">
      <alignment horizontal="center" vertical="center"/>
      <protection locked="0"/>
    </xf>
    <xf numFmtId="176" fontId="3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7" fontId="35" fillId="0" borderId="22" xfId="0" applyNumberFormat="1" applyFont="1" applyBorder="1" applyAlignment="1" applyProtection="1">
      <alignment horizontal="right" vertical="center" indent="1" readingOrder="2"/>
      <protection/>
    </xf>
    <xf numFmtId="187" fontId="35" fillId="0" borderId="23" xfId="0" applyNumberFormat="1" applyFont="1" applyBorder="1" applyAlignment="1" applyProtection="1">
      <alignment horizontal="right" vertical="center" indent="1" readingOrder="2"/>
      <protection/>
    </xf>
    <xf numFmtId="176" fontId="37" fillId="0" borderId="14" xfId="0" applyNumberFormat="1" applyFont="1" applyFill="1" applyBorder="1" applyAlignment="1" applyProtection="1">
      <alignment horizontal="center" vertical="center"/>
      <protection locked="0"/>
    </xf>
    <xf numFmtId="176" fontId="37" fillId="0" borderId="11" xfId="0" applyNumberFormat="1" applyFont="1" applyFill="1" applyBorder="1" applyAlignment="1" applyProtection="1">
      <alignment horizontal="center" vertical="center"/>
      <protection locked="0"/>
    </xf>
    <xf numFmtId="178" fontId="37" fillId="0" borderId="14" xfId="0" applyNumberFormat="1" applyFont="1" applyBorder="1" applyAlignment="1" applyProtection="1">
      <alignment horizontal="right" vertical="center" indent="1" readingOrder="2"/>
      <protection/>
    </xf>
    <xf numFmtId="178" fontId="37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31" fillId="0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176" fontId="37" fillId="0" borderId="14" xfId="0" applyNumberFormat="1" applyFont="1" applyFill="1" applyBorder="1" applyAlignment="1" applyProtection="1">
      <alignment horizontal="center" vertical="center"/>
      <protection/>
    </xf>
    <xf numFmtId="176" fontId="37" fillId="0" borderId="11" xfId="0" applyNumberFormat="1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left" vertical="center"/>
      <protection locked="0"/>
    </xf>
    <xf numFmtId="0" fontId="32" fillId="0" borderId="11" xfId="0" applyFont="1" applyFill="1" applyBorder="1" applyAlignment="1" applyProtection="1">
      <alignment horizontal="left" vertical="center"/>
      <protection locked="0"/>
    </xf>
    <xf numFmtId="176" fontId="35" fillId="0" borderId="12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 wrapText="1" indent="1"/>
      <protection locked="0"/>
    </xf>
    <xf numFmtId="176" fontId="35" fillId="0" borderId="14" xfId="0" applyNumberFormat="1" applyFont="1" applyFill="1" applyBorder="1" applyAlignment="1" applyProtection="1">
      <alignment horizontal="center" vertical="center"/>
      <protection/>
    </xf>
    <xf numFmtId="176" fontId="3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176" fontId="35" fillId="0" borderId="22" xfId="0" applyNumberFormat="1" applyFont="1" applyBorder="1" applyAlignment="1" applyProtection="1">
      <alignment horizontal="center" vertical="center"/>
      <protection locked="0"/>
    </xf>
    <xf numFmtId="176" fontId="35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6" fillId="0" borderId="22" xfId="0" applyFont="1" applyBorder="1" applyAlignment="1" applyProtection="1">
      <alignment horizontal="distributed" vertical="center" indent="1"/>
      <protection/>
    </xf>
    <xf numFmtId="0" fontId="36" fillId="0" borderId="26" xfId="0" applyFont="1" applyBorder="1" applyAlignment="1" applyProtection="1">
      <alignment horizontal="distributed" vertical="center" indent="1"/>
      <protection/>
    </xf>
    <xf numFmtId="176" fontId="35" fillId="0" borderId="22" xfId="0" applyNumberFormat="1" applyFont="1" applyBorder="1" applyAlignment="1" applyProtection="1">
      <alignment horizontal="center" vertical="center"/>
      <protection/>
    </xf>
    <xf numFmtId="176" fontId="35" fillId="0" borderId="23" xfId="0" applyNumberFormat="1" applyFont="1" applyBorder="1" applyAlignment="1" applyProtection="1">
      <alignment horizontal="center" vertical="center"/>
      <protection/>
    </xf>
    <xf numFmtId="183" fontId="35" fillId="0" borderId="22" xfId="0" applyNumberFormat="1" applyFont="1" applyBorder="1" applyAlignment="1" applyProtection="1">
      <alignment horizontal="right" vertical="center"/>
      <protection/>
    </xf>
    <xf numFmtId="183" fontId="35" fillId="0" borderId="26" xfId="0" applyNumberFormat="1" applyFont="1" applyBorder="1" applyAlignment="1" applyProtection="1">
      <alignment horizontal="right" vertical="center"/>
      <protection/>
    </xf>
    <xf numFmtId="187" fontId="35" fillId="0" borderId="13" xfId="0" applyNumberFormat="1" applyFont="1" applyBorder="1" applyAlignment="1" applyProtection="1">
      <alignment horizontal="right" vertical="center" indent="1" readingOrder="2"/>
      <protection/>
    </xf>
    <xf numFmtId="187" fontId="35" fillId="0" borderId="16" xfId="0" applyNumberFormat="1" applyFont="1" applyBorder="1" applyAlignment="1" applyProtection="1">
      <alignment horizontal="right" vertical="center" indent="1" readingOrder="2"/>
      <protection/>
    </xf>
    <xf numFmtId="187" fontId="35" fillId="0" borderId="14" xfId="0" applyNumberFormat="1" applyFont="1" applyBorder="1" applyAlignment="1" applyProtection="1">
      <alignment horizontal="right" vertical="center" indent="1" readingOrder="2"/>
      <protection/>
    </xf>
    <xf numFmtId="187" fontId="35" fillId="0" borderId="0" xfId="0" applyNumberFormat="1" applyFont="1" applyBorder="1" applyAlignment="1" applyProtection="1">
      <alignment horizontal="right" vertical="center" indent="1" readingOrder="2"/>
      <protection/>
    </xf>
    <xf numFmtId="176" fontId="37" fillId="0" borderId="0" xfId="0" applyNumberFormat="1" applyFont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 quotePrefix="1">
      <alignment horizontal="left" vertical="center"/>
      <protection locked="0"/>
    </xf>
    <xf numFmtId="176" fontId="37" fillId="0" borderId="0" xfId="0" applyNumberFormat="1" applyFont="1" applyFill="1" applyBorder="1" applyAlignment="1" applyProtection="1">
      <alignment horizontal="center" vertical="center"/>
      <protection locked="0"/>
    </xf>
    <xf numFmtId="186" fontId="37" fillId="0" borderId="14" xfId="0" applyNumberFormat="1" applyFont="1" applyFill="1" applyBorder="1" applyAlignment="1" applyProtection="1">
      <alignment horizontal="right" vertical="center"/>
      <protection locked="0"/>
    </xf>
    <xf numFmtId="186" fontId="37" fillId="0" borderId="0" xfId="0" applyNumberFormat="1" applyFont="1" applyFill="1" applyBorder="1" applyAlignment="1" applyProtection="1">
      <alignment horizontal="right" vertical="center"/>
      <protection locked="0"/>
    </xf>
    <xf numFmtId="0" fontId="36" fillId="0" borderId="14" xfId="0" applyFont="1" applyFill="1" applyBorder="1" applyAlignment="1" applyProtection="1">
      <alignment horizontal="distributed" vertical="center" indent="1"/>
      <protection locked="0"/>
    </xf>
    <xf numFmtId="0" fontId="36" fillId="0" borderId="11" xfId="0" applyFont="1" applyFill="1" applyBorder="1" applyAlignment="1" applyProtection="1">
      <alignment horizontal="distributed" vertical="center" indent="1"/>
      <protection locked="0"/>
    </xf>
    <xf numFmtId="184" fontId="37" fillId="0" borderId="14" xfId="0" applyNumberFormat="1" applyFont="1" applyFill="1" applyBorder="1" applyAlignment="1" applyProtection="1">
      <alignment horizontal="center" vertical="center"/>
      <protection/>
    </xf>
    <xf numFmtId="184" fontId="37" fillId="0" borderId="11" xfId="0" applyNumberFormat="1" applyFont="1" applyFill="1" applyBorder="1" applyAlignment="1" applyProtection="1">
      <alignment horizontal="center" vertical="center"/>
      <protection/>
    </xf>
    <xf numFmtId="176" fontId="35" fillId="0" borderId="26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9" fillId="0" borderId="15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184" fontId="35" fillId="0" borderId="22" xfId="0" applyNumberFormat="1" applyFont="1" applyBorder="1" applyAlignment="1" applyProtection="1">
      <alignment horizontal="center" vertical="center"/>
      <protection/>
    </xf>
    <xf numFmtId="184" fontId="35" fillId="0" borderId="26" xfId="0" applyNumberFormat="1" applyFont="1" applyBorder="1" applyAlignment="1" applyProtection="1">
      <alignment horizontal="center" vertical="center"/>
      <protection/>
    </xf>
    <xf numFmtId="184" fontId="35" fillId="0" borderId="13" xfId="0" applyNumberFormat="1" applyFont="1" applyBorder="1" applyAlignment="1" applyProtection="1">
      <alignment horizontal="center" vertical="center"/>
      <protection/>
    </xf>
    <xf numFmtId="184" fontId="35" fillId="0" borderId="12" xfId="0" applyNumberFormat="1" applyFont="1" applyBorder="1" applyAlignment="1" applyProtection="1">
      <alignment horizontal="center" vertical="center"/>
      <protection/>
    </xf>
    <xf numFmtId="0" fontId="32" fillId="0" borderId="14" xfId="0" applyFont="1" applyBorder="1" applyAlignment="1" applyProtection="1">
      <alignment horizontal="left" vertical="center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6" fillId="0" borderId="13" xfId="0" applyFont="1" applyBorder="1" applyAlignment="1" applyProtection="1">
      <alignment horizontal="distributed" vertical="center" indent="1"/>
      <protection/>
    </xf>
    <xf numFmtId="0" fontId="36" fillId="0" borderId="12" xfId="0" applyFont="1" applyBorder="1" applyAlignment="1" applyProtection="1">
      <alignment horizontal="distributed" vertical="center" indent="1"/>
      <protection/>
    </xf>
    <xf numFmtId="176" fontId="37" fillId="0" borderId="14" xfId="0" applyNumberFormat="1" applyFont="1" applyBorder="1" applyAlignment="1" applyProtection="1">
      <alignment horizontal="center" vertical="center"/>
      <protection/>
    </xf>
    <xf numFmtId="176" fontId="37" fillId="0" borderId="11" xfId="0" applyNumberFormat="1" applyFont="1" applyBorder="1" applyAlignment="1" applyProtection="1">
      <alignment horizontal="center" vertical="center"/>
      <protection/>
    </xf>
    <xf numFmtId="184" fontId="38" fillId="0" borderId="14" xfId="0" applyNumberFormat="1" applyFont="1" applyFill="1" applyBorder="1" applyAlignment="1" applyProtection="1">
      <alignment horizontal="right" vertical="center"/>
      <protection/>
    </xf>
    <xf numFmtId="184" fontId="37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6" fontId="35" fillId="0" borderId="14" xfId="0" applyNumberFormat="1" applyFont="1" applyFill="1" applyBorder="1" applyAlignment="1" applyProtection="1">
      <alignment horizontal="center" vertical="center"/>
      <protection locked="0"/>
    </xf>
    <xf numFmtId="176" fontId="35" fillId="0" borderId="11" xfId="0" applyNumberFormat="1" applyFont="1" applyFill="1" applyBorder="1" applyAlignment="1" applyProtection="1">
      <alignment horizontal="center" vertical="center"/>
      <protection locked="0"/>
    </xf>
    <xf numFmtId="183" fontId="35" fillId="0" borderId="14" xfId="0" applyNumberFormat="1" applyFont="1" applyBorder="1" applyAlignment="1" applyProtection="1">
      <alignment horizontal="right" vertical="center"/>
      <protection/>
    </xf>
    <xf numFmtId="183" fontId="35" fillId="0" borderId="11" xfId="0" applyNumberFormat="1" applyFont="1" applyBorder="1" applyAlignment="1" applyProtection="1">
      <alignment horizontal="right" vertical="center"/>
      <protection/>
    </xf>
    <xf numFmtId="176" fontId="35" fillId="0" borderId="14" xfId="0" applyNumberFormat="1" applyFont="1" applyFill="1" applyBorder="1" applyAlignment="1" applyProtection="1">
      <alignment horizontal="right" vertical="center"/>
      <protection locked="0"/>
    </xf>
    <xf numFmtId="176" fontId="35" fillId="0" borderId="11" xfId="0" applyNumberFormat="1" applyFont="1" applyFill="1" applyBorder="1" applyAlignment="1" applyProtection="1">
      <alignment horizontal="right" vertical="center"/>
      <protection locked="0"/>
    </xf>
    <xf numFmtId="182" fontId="35" fillId="0" borderId="14" xfId="0" applyNumberFormat="1" applyFont="1" applyBorder="1" applyAlignment="1" applyProtection="1">
      <alignment horizontal="center" vertical="center"/>
      <protection/>
    </xf>
    <xf numFmtId="182" fontId="35" fillId="0" borderId="11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top" wrapText="1" indent="1"/>
      <protection locked="0"/>
    </xf>
    <xf numFmtId="0" fontId="10" fillId="0" borderId="11" xfId="0" applyFont="1" applyBorder="1" applyAlignment="1" applyProtection="1">
      <alignment horizontal="left" vertical="top" indent="1"/>
      <protection locked="0"/>
    </xf>
    <xf numFmtId="0" fontId="31" fillId="0" borderId="0" xfId="34" applyFont="1" applyAlignment="1" applyProtection="1">
      <alignment horizontal="left" vertical="center" wrapText="1"/>
      <protection/>
    </xf>
    <xf numFmtId="178" fontId="35" fillId="0" borderId="14" xfId="0" applyNumberFormat="1" applyFont="1" applyBorder="1" applyAlignment="1" applyProtection="1">
      <alignment horizontal="right" vertical="center" indent="1" readingOrder="2"/>
      <protection/>
    </xf>
    <xf numFmtId="178" fontId="35" fillId="0" borderId="0" xfId="0" applyNumberFormat="1" applyFont="1" applyBorder="1" applyAlignment="1" applyProtection="1">
      <alignment horizontal="right" vertical="center" indent="1" readingOrder="2"/>
      <protection/>
    </xf>
    <xf numFmtId="183" fontId="35" fillId="0" borderId="0" xfId="0" applyNumberFormat="1" applyFont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2.99作業基金(本處綜計用)--平衡表A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F36" sqref="F36:G36"/>
    </sheetView>
  </sheetViews>
  <sheetFormatPr defaultColWidth="9.00390625" defaultRowHeight="16.5"/>
  <cols>
    <col min="1" max="1" width="17.125" style="0" customWidth="1"/>
    <col min="2" max="2" width="4.25390625" style="0" customWidth="1"/>
    <col min="3" max="3" width="12.625" style="0" customWidth="1"/>
    <col min="4" max="4" width="4.125" style="0" customWidth="1"/>
    <col min="5" max="5" width="3.00390625" style="0" customWidth="1"/>
    <col min="6" max="6" width="12.25390625" style="0" customWidth="1"/>
    <col min="7" max="7" width="6.625" style="0" customWidth="1"/>
    <col min="8" max="8" width="12.375" style="0" customWidth="1"/>
    <col min="9" max="9" width="3.75390625" style="0" customWidth="1"/>
    <col min="10" max="10" width="7.50390625" style="0" customWidth="1"/>
    <col min="11" max="11" width="8.875" style="0" customWidth="1"/>
  </cols>
  <sheetData>
    <row r="1" spans="1:10" ht="27.75" customHeight="1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7.7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4.25" customHeight="1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2:10" ht="16.5" customHeight="1" thickBot="1">
      <c r="B4" s="71" t="s">
        <v>38</v>
      </c>
      <c r="C4" s="71"/>
      <c r="D4" s="71"/>
      <c r="E4" s="71"/>
      <c r="F4" s="71"/>
      <c r="G4" s="71"/>
      <c r="H4" s="72" t="s">
        <v>0</v>
      </c>
      <c r="I4" s="72"/>
      <c r="J4" s="72"/>
    </row>
    <row r="5" spans="1:10" ht="18" customHeight="1">
      <c r="A5" s="41" t="s">
        <v>1</v>
      </c>
      <c r="B5" s="42"/>
      <c r="C5" s="67" t="s">
        <v>37</v>
      </c>
      <c r="D5" s="42"/>
      <c r="E5" s="67" t="s">
        <v>36</v>
      </c>
      <c r="F5" s="42"/>
      <c r="G5" s="46" t="s">
        <v>35</v>
      </c>
      <c r="H5" s="47"/>
      <c r="I5" s="47"/>
      <c r="J5" s="47"/>
    </row>
    <row r="6" spans="1:10" ht="18" customHeight="1">
      <c r="A6" s="43"/>
      <c r="B6" s="44"/>
      <c r="C6" s="68"/>
      <c r="D6" s="44"/>
      <c r="E6" s="68"/>
      <c r="F6" s="44"/>
      <c r="G6" s="77" t="s">
        <v>34</v>
      </c>
      <c r="H6" s="79"/>
      <c r="I6" s="77" t="s">
        <v>2</v>
      </c>
      <c r="J6" s="78"/>
    </row>
    <row r="7" spans="1:10" ht="18" customHeight="1">
      <c r="A7" s="73" t="s">
        <v>33</v>
      </c>
      <c r="B7" s="74"/>
      <c r="C7" s="75">
        <f>SUM(C8:D9)</f>
        <v>38073200689</v>
      </c>
      <c r="D7" s="76"/>
      <c r="E7" s="75">
        <f>SUM(E8:F9)</f>
        <v>11582635000</v>
      </c>
      <c r="F7" s="76"/>
      <c r="G7" s="84">
        <f>C7-E7</f>
        <v>26490565689</v>
      </c>
      <c r="H7" s="85"/>
      <c r="I7" s="48">
        <f aca="true" t="shared" si="0" ref="I7:I16">IF(E7=0,0,(G7/E7)*100)</f>
        <v>228.70931950285924</v>
      </c>
      <c r="J7" s="49"/>
    </row>
    <row r="8" spans="1:11" s="5" customFormat="1" ht="18" customHeight="1">
      <c r="A8" s="62" t="s">
        <v>32</v>
      </c>
      <c r="B8" s="63"/>
      <c r="C8" s="25">
        <v>38063935055</v>
      </c>
      <c r="D8" s="26"/>
      <c r="E8" s="25">
        <v>11582635000</v>
      </c>
      <c r="F8" s="26"/>
      <c r="G8" s="27">
        <f>C8-E8</f>
        <v>26481300055</v>
      </c>
      <c r="H8" s="28"/>
      <c r="I8" s="29">
        <f t="shared" si="0"/>
        <v>228.6293235951923</v>
      </c>
      <c r="J8" s="30"/>
      <c r="K8"/>
    </row>
    <row r="9" spans="1:11" s="5" customFormat="1" ht="18" customHeight="1">
      <c r="A9" s="62" t="s">
        <v>31</v>
      </c>
      <c r="B9" s="63"/>
      <c r="C9" s="25">
        <v>9265634</v>
      </c>
      <c r="D9" s="26"/>
      <c r="E9" s="25"/>
      <c r="F9" s="26"/>
      <c r="G9" s="27">
        <f>C9-E9</f>
        <v>9265634</v>
      </c>
      <c r="H9" s="28"/>
      <c r="I9" s="52">
        <f t="shared" si="0"/>
        <v>0</v>
      </c>
      <c r="J9" s="53"/>
      <c r="K9"/>
    </row>
    <row r="10" spans="1:11" s="16" customFormat="1" ht="18" customHeight="1">
      <c r="A10" s="115" t="s">
        <v>30</v>
      </c>
      <c r="B10" s="116"/>
      <c r="C10" s="117">
        <f>SUM(C11:D13)</f>
        <v>585215691</v>
      </c>
      <c r="D10" s="118"/>
      <c r="E10" s="117">
        <f>SUM(E11:F13)</f>
        <v>675087000</v>
      </c>
      <c r="F10" s="118"/>
      <c r="G10" s="119">
        <f>SUM(G11:H13)</f>
        <v>-89871309</v>
      </c>
      <c r="H10" s="120"/>
      <c r="I10" s="88">
        <f t="shared" si="0"/>
        <v>-13.31255215994383</v>
      </c>
      <c r="J10" s="89"/>
      <c r="K10"/>
    </row>
    <row r="11" spans="1:11" s="5" customFormat="1" ht="18" customHeight="1">
      <c r="A11" s="62" t="s">
        <v>29</v>
      </c>
      <c r="B11" s="63"/>
      <c r="C11" s="25">
        <v>234497718</v>
      </c>
      <c r="D11" s="26"/>
      <c r="E11" s="25">
        <v>266634000</v>
      </c>
      <c r="F11" s="26"/>
      <c r="G11" s="27">
        <f aca="true" t="shared" si="1" ref="G11:G16">C11-E11</f>
        <v>-32136282</v>
      </c>
      <c r="H11" s="28"/>
      <c r="I11" s="29">
        <f t="shared" si="0"/>
        <v>-12.052582191318436</v>
      </c>
      <c r="J11" s="30"/>
      <c r="K11"/>
    </row>
    <row r="12" spans="1:11" s="5" customFormat="1" ht="18" customHeight="1">
      <c r="A12" s="62" t="s">
        <v>28</v>
      </c>
      <c r="B12" s="63"/>
      <c r="C12" s="25">
        <v>334955756</v>
      </c>
      <c r="D12" s="26"/>
      <c r="E12" s="25">
        <v>408372000</v>
      </c>
      <c r="F12" s="26"/>
      <c r="G12" s="27">
        <f t="shared" si="1"/>
        <v>-73416244</v>
      </c>
      <c r="H12" s="28"/>
      <c r="I12" s="29">
        <f t="shared" si="0"/>
        <v>-17.977785940270145</v>
      </c>
      <c r="J12" s="30"/>
      <c r="K12"/>
    </row>
    <row r="13" spans="1:11" s="5" customFormat="1" ht="18" customHeight="1">
      <c r="A13" s="62" t="s">
        <v>42</v>
      </c>
      <c r="B13" s="63"/>
      <c r="C13" s="25">
        <v>15762217</v>
      </c>
      <c r="D13" s="26"/>
      <c r="E13" s="25">
        <v>81000</v>
      </c>
      <c r="F13" s="26"/>
      <c r="G13" s="27">
        <f t="shared" si="1"/>
        <v>15681217</v>
      </c>
      <c r="H13" s="28"/>
      <c r="I13" s="29">
        <f t="shared" si="0"/>
        <v>19359.527160493824</v>
      </c>
      <c r="J13" s="30"/>
      <c r="K13"/>
    </row>
    <row r="14" spans="1:11" s="5" customFormat="1" ht="18" customHeight="1">
      <c r="A14" s="115" t="s">
        <v>27</v>
      </c>
      <c r="B14" s="116"/>
      <c r="C14" s="119">
        <f>C7-C10</f>
        <v>37487984998</v>
      </c>
      <c r="D14" s="120"/>
      <c r="E14" s="130">
        <f>E7-E10</f>
        <v>10907548000</v>
      </c>
      <c r="F14" s="120"/>
      <c r="G14" s="119">
        <f t="shared" si="1"/>
        <v>26580436998</v>
      </c>
      <c r="H14" s="120"/>
      <c r="I14" s="88">
        <f t="shared" si="0"/>
        <v>243.68847148781745</v>
      </c>
      <c r="J14" s="89"/>
      <c r="K14"/>
    </row>
    <row r="15" spans="1:11" s="5" customFormat="1" ht="18" customHeight="1">
      <c r="A15" s="115" t="s">
        <v>45</v>
      </c>
      <c r="B15" s="116"/>
      <c r="C15" s="121">
        <f>C16</f>
        <v>1883076937</v>
      </c>
      <c r="D15" s="122"/>
      <c r="E15" s="121">
        <f>E16</f>
        <v>0</v>
      </c>
      <c r="F15" s="122"/>
      <c r="G15" s="123">
        <f t="shared" si="1"/>
        <v>1883076937</v>
      </c>
      <c r="H15" s="124"/>
      <c r="I15" s="128">
        <f t="shared" si="0"/>
        <v>0</v>
      </c>
      <c r="J15" s="129"/>
      <c r="K15"/>
    </row>
    <row r="16" spans="1:10" ht="18" customHeight="1">
      <c r="A16" s="64" t="s">
        <v>43</v>
      </c>
      <c r="B16" s="63"/>
      <c r="C16" s="25">
        <v>1883076937</v>
      </c>
      <c r="D16" s="26"/>
      <c r="E16" s="25">
        <v>0</v>
      </c>
      <c r="F16" s="26"/>
      <c r="G16" s="27">
        <f t="shared" si="1"/>
        <v>1883076937</v>
      </c>
      <c r="H16" s="28"/>
      <c r="I16" s="29">
        <f t="shared" si="0"/>
        <v>0</v>
      </c>
      <c r="J16" s="30"/>
    </row>
    <row r="17" spans="1:10" ht="18" customHeight="1">
      <c r="A17" s="125" t="s">
        <v>44</v>
      </c>
      <c r="B17" s="126"/>
      <c r="C17" s="19"/>
      <c r="D17" s="20"/>
      <c r="E17" s="19"/>
      <c r="F17" s="20"/>
      <c r="G17" s="21"/>
      <c r="H17" s="22"/>
      <c r="I17" s="23"/>
      <c r="J17" s="24"/>
    </row>
    <row r="18" spans="1:10" ht="18" customHeight="1">
      <c r="A18" s="62"/>
      <c r="B18" s="63"/>
      <c r="C18" s="19"/>
      <c r="D18" s="20"/>
      <c r="E18" s="19"/>
      <c r="F18" s="20"/>
      <c r="G18" s="21"/>
      <c r="H18" s="22"/>
      <c r="I18" s="23"/>
      <c r="J18" s="24"/>
    </row>
    <row r="19" spans="1:10" ht="18" customHeight="1">
      <c r="A19" s="62"/>
      <c r="B19" s="63"/>
      <c r="C19" s="19"/>
      <c r="D19" s="20"/>
      <c r="E19" s="19"/>
      <c r="F19" s="20"/>
      <c r="G19" s="21"/>
      <c r="H19" s="22"/>
      <c r="I19" s="23"/>
      <c r="J19" s="24"/>
    </row>
    <row r="20" spans="1:10" ht="18" customHeight="1" thickBot="1">
      <c r="A20" s="35" t="s">
        <v>46</v>
      </c>
      <c r="B20" s="36"/>
      <c r="C20" s="31">
        <f>C14+C15</f>
        <v>39371061935</v>
      </c>
      <c r="D20" s="32"/>
      <c r="E20" s="31">
        <f>E14+E15</f>
        <v>10907548000</v>
      </c>
      <c r="F20" s="32"/>
      <c r="G20" s="33">
        <f>C20-E20</f>
        <v>28463513935</v>
      </c>
      <c r="H20" s="34"/>
      <c r="I20" s="86">
        <f>IF(E20=0,0,(G20/E20)*100)</f>
        <v>260.9524517792633</v>
      </c>
      <c r="J20" s="87"/>
    </row>
    <row r="21" ht="15.75" customHeight="1"/>
    <row r="22" ht="15.75" customHeight="1"/>
    <row r="23" spans="1:10" ht="27.75" customHeight="1">
      <c r="A23" s="45" t="str">
        <f>A1</f>
        <v>公務人員退休撫卹基金</v>
      </c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27.75" customHeight="1">
      <c r="A24" s="45" t="s">
        <v>26</v>
      </c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4.2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2:10" ht="16.5" customHeight="1" thickBot="1">
      <c r="B26" s="71" t="s">
        <v>25</v>
      </c>
      <c r="C26" s="71"/>
      <c r="D26" s="71"/>
      <c r="E26" s="71"/>
      <c r="F26" s="71"/>
      <c r="G26" s="71"/>
      <c r="H26" s="72" t="s">
        <v>0</v>
      </c>
      <c r="I26" s="72"/>
      <c r="J26" s="72"/>
    </row>
    <row r="27" spans="1:10" ht="24" customHeight="1">
      <c r="A27" s="1" t="s">
        <v>24</v>
      </c>
      <c r="B27" s="46" t="s">
        <v>23</v>
      </c>
      <c r="C27" s="100"/>
      <c r="D27" s="101" t="s">
        <v>22</v>
      </c>
      <c r="E27" s="102"/>
      <c r="F27" s="46" t="s">
        <v>21</v>
      </c>
      <c r="G27" s="100"/>
      <c r="H27" s="46" t="s">
        <v>3</v>
      </c>
      <c r="I27" s="47"/>
      <c r="J27" s="15" t="s">
        <v>20</v>
      </c>
    </row>
    <row r="28" spans="1:10" ht="18" customHeight="1">
      <c r="A28" s="2" t="s">
        <v>19</v>
      </c>
      <c r="B28" s="82">
        <f>SUM(B29:C37)</f>
        <v>608225580489</v>
      </c>
      <c r="C28" s="99"/>
      <c r="D28" s="103">
        <f>IF(B$28&gt;0,(B28/B$28)*100,0)</f>
        <v>100</v>
      </c>
      <c r="E28" s="104">
        <f>IF(D$6&gt;0,(D28/#REF!)*100,0)</f>
        <v>0</v>
      </c>
      <c r="F28" s="80" t="s">
        <v>18</v>
      </c>
      <c r="G28" s="81"/>
      <c r="H28" s="82">
        <f>SUM(H29:I32)</f>
        <v>11300683874</v>
      </c>
      <c r="I28" s="83"/>
      <c r="J28" s="13">
        <f>IF(H$38&gt;0,(H28/H$38)*100,0)</f>
        <v>1.8579757636820369</v>
      </c>
    </row>
    <row r="29" spans="1:10" ht="18" customHeight="1">
      <c r="A29" s="4" t="s">
        <v>17</v>
      </c>
      <c r="B29" s="50">
        <v>447282004452</v>
      </c>
      <c r="C29" s="51"/>
      <c r="D29" s="97">
        <f>IF(B$28&gt;0,(B29/B$28)*100,0)</f>
        <v>73.53883473503286</v>
      </c>
      <c r="E29" s="98">
        <f>IF(D$6&gt;0,(D29/#REF!)*100,0)</f>
        <v>0</v>
      </c>
      <c r="F29" s="59" t="s">
        <v>16</v>
      </c>
      <c r="G29" s="60"/>
      <c r="H29" s="50">
        <v>11300627371</v>
      </c>
      <c r="I29" s="92"/>
      <c r="J29" s="12">
        <f>IF(H$38&gt;0,(H29/H$38)*100,0)</f>
        <v>1.8579664738721684</v>
      </c>
    </row>
    <row r="30" spans="1:10" ht="18" customHeight="1">
      <c r="A30" s="4" t="s">
        <v>15</v>
      </c>
      <c r="B30" s="50">
        <v>160939431454</v>
      </c>
      <c r="C30" s="51"/>
      <c r="D30" s="97">
        <f>IF(B$28&gt;0,(B30/B$28)*100,0)</f>
        <v>26.460483842953174</v>
      </c>
      <c r="E30" s="98">
        <f>IF(D$6&gt;0,(D30/#REF!)*100,0)</f>
        <v>0</v>
      </c>
      <c r="F30" s="59" t="s">
        <v>14</v>
      </c>
      <c r="G30" s="60"/>
      <c r="H30" s="50">
        <v>56503</v>
      </c>
      <c r="I30" s="92"/>
      <c r="J30" s="17" t="s">
        <v>40</v>
      </c>
    </row>
    <row r="31" spans="1:10" ht="18" customHeight="1">
      <c r="A31" s="4" t="s">
        <v>13</v>
      </c>
      <c r="B31" s="50">
        <v>4144583</v>
      </c>
      <c r="C31" s="51"/>
      <c r="D31" s="113" t="s">
        <v>12</v>
      </c>
      <c r="E31" s="114">
        <f>IF(D$6&gt;0,(D31/#REF!)*100,0)</f>
        <v>0</v>
      </c>
      <c r="F31" s="91"/>
      <c r="G31" s="60"/>
      <c r="H31" s="50"/>
      <c r="I31" s="92"/>
      <c r="J31" s="10">
        <f aca="true" t="shared" si="2" ref="J31:J38">IF(H$38&gt;0,(H31/H$38)*100,0)</f>
        <v>0</v>
      </c>
    </row>
    <row r="32" spans="1:10" ht="18" customHeight="1">
      <c r="A32" s="14"/>
      <c r="B32" s="50"/>
      <c r="C32" s="51"/>
      <c r="D32" s="57">
        <f aca="true" t="shared" si="3" ref="D32:D38">IF(B$28&gt;0,(B32/B$28)*100,0)</f>
        <v>0</v>
      </c>
      <c r="E32" s="58">
        <f>IF(D$6&gt;0,(D32/#REF!)*100,0)</f>
        <v>0</v>
      </c>
      <c r="F32" s="59"/>
      <c r="G32" s="60"/>
      <c r="H32" s="50"/>
      <c r="I32" s="92"/>
      <c r="J32" s="10">
        <f t="shared" si="2"/>
        <v>0</v>
      </c>
    </row>
    <row r="33" spans="1:10" ht="18" customHeight="1">
      <c r="A33" s="4"/>
      <c r="B33" s="50"/>
      <c r="C33" s="51"/>
      <c r="D33" s="57">
        <f t="shared" si="3"/>
        <v>0</v>
      </c>
      <c r="E33" s="58">
        <f>IF(D$6&gt;0,(D33/#REF!)*100,0)</f>
        <v>0</v>
      </c>
      <c r="F33" s="95" t="s">
        <v>11</v>
      </c>
      <c r="G33" s="96"/>
      <c r="H33" s="65">
        <f>SUM(H34:I37)</f>
        <v>596924896615</v>
      </c>
      <c r="I33" s="66"/>
      <c r="J33" s="13">
        <f t="shared" si="2"/>
        <v>98.14202423631797</v>
      </c>
    </row>
    <row r="34" spans="1:10" ht="18" customHeight="1">
      <c r="A34" s="4"/>
      <c r="B34" s="50"/>
      <c r="C34" s="51"/>
      <c r="D34" s="57">
        <f t="shared" si="3"/>
        <v>0</v>
      </c>
      <c r="E34" s="58">
        <f>IF(D$6&gt;0,(D34/#REF!)*100,0)</f>
        <v>0</v>
      </c>
      <c r="F34" s="59" t="s">
        <v>10</v>
      </c>
      <c r="G34" s="60"/>
      <c r="H34" s="50">
        <v>556280984845</v>
      </c>
      <c r="I34" s="92"/>
      <c r="J34" s="12">
        <f t="shared" si="2"/>
        <v>91.45964962502273</v>
      </c>
    </row>
    <row r="35" spans="1:10" ht="18" customHeight="1">
      <c r="A35" s="4"/>
      <c r="B35" s="50"/>
      <c r="C35" s="51"/>
      <c r="D35" s="57">
        <f t="shared" si="3"/>
        <v>0</v>
      </c>
      <c r="E35" s="58">
        <f>IF(D$6&gt;0,(D35/#REF!)*100,0)</f>
        <v>0</v>
      </c>
      <c r="F35" s="59" t="s">
        <v>9</v>
      </c>
      <c r="G35" s="60"/>
      <c r="H35" s="50">
        <v>37487984998</v>
      </c>
      <c r="I35" s="92"/>
      <c r="J35" s="12">
        <f t="shared" si="2"/>
        <v>6.163500221062797</v>
      </c>
    </row>
    <row r="36" spans="1:10" ht="18" customHeight="1">
      <c r="A36" s="4"/>
      <c r="B36" s="50"/>
      <c r="C36" s="51"/>
      <c r="D36" s="57">
        <f t="shared" si="3"/>
        <v>0</v>
      </c>
      <c r="E36" s="58">
        <f>IF(D$6&gt;0,(D36/#REF!)*100,0)</f>
        <v>0</v>
      </c>
      <c r="F36" s="131" t="s">
        <v>47</v>
      </c>
      <c r="G36" s="132"/>
      <c r="H36" s="93">
        <v>3155926772</v>
      </c>
      <c r="I36" s="94"/>
      <c r="J36" s="11">
        <f t="shared" si="2"/>
        <v>0.5188743902324372</v>
      </c>
    </row>
    <row r="37" spans="1:10" ht="18" customHeight="1">
      <c r="A37" s="4"/>
      <c r="B37" s="39"/>
      <c r="C37" s="40"/>
      <c r="D37" s="111">
        <f t="shared" si="3"/>
        <v>0</v>
      </c>
      <c r="E37" s="112">
        <f>IF(D$6&gt;0,(D37/#REF!)*100,0)</f>
        <v>0</v>
      </c>
      <c r="F37" s="107"/>
      <c r="G37" s="108"/>
      <c r="H37" s="39"/>
      <c r="I37" s="90"/>
      <c r="J37" s="10">
        <f t="shared" si="2"/>
        <v>0</v>
      </c>
    </row>
    <row r="38" spans="1:10" ht="18" customHeight="1" thickBot="1">
      <c r="A38" s="3" t="s">
        <v>8</v>
      </c>
      <c r="B38" s="37">
        <f>SUM(B29:C37)</f>
        <v>608225580489</v>
      </c>
      <c r="C38" s="61"/>
      <c r="D38" s="105">
        <f t="shared" si="3"/>
        <v>100</v>
      </c>
      <c r="E38" s="106">
        <f>IF(D$6&gt;0,(D38/#REF!)*100,0)</f>
        <v>0</v>
      </c>
      <c r="F38" s="109" t="s">
        <v>7</v>
      </c>
      <c r="G38" s="110"/>
      <c r="H38" s="37">
        <f>H28+H33</f>
        <v>608225580489</v>
      </c>
      <c r="I38" s="38"/>
      <c r="J38" s="9">
        <f t="shared" si="2"/>
        <v>100</v>
      </c>
    </row>
    <row r="39" spans="1:10" s="6" customFormat="1" ht="15" customHeight="1">
      <c r="A39" s="54" t="s">
        <v>6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s="8" customFormat="1" ht="15" customHeight="1">
      <c r="A40" s="56" t="s">
        <v>5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1" ht="16.5">
      <c r="A41" s="127" t="s">
        <v>4</v>
      </c>
      <c r="B41" s="127"/>
      <c r="C41" s="127"/>
      <c r="D41" s="127"/>
      <c r="E41" s="127"/>
      <c r="F41" s="127"/>
      <c r="K41" s="18"/>
    </row>
    <row r="42" spans="1:10" ht="16.5">
      <c r="A42" s="7"/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25">
    <mergeCell ref="A17:B17"/>
    <mergeCell ref="A41:F41"/>
    <mergeCell ref="I15:J15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3:J13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B30:C30"/>
    <mergeCell ref="A8:B8"/>
    <mergeCell ref="C8:D8"/>
    <mergeCell ref="E8:F8"/>
    <mergeCell ref="G8:H8"/>
    <mergeCell ref="A10:B10"/>
    <mergeCell ref="C10:D10"/>
    <mergeCell ref="E10:F10"/>
    <mergeCell ref="G10:H10"/>
    <mergeCell ref="A11:B11"/>
    <mergeCell ref="B34:C34"/>
    <mergeCell ref="D34:E34"/>
    <mergeCell ref="B33:C33"/>
    <mergeCell ref="D33:E33"/>
    <mergeCell ref="A9:B9"/>
    <mergeCell ref="C9:D9"/>
    <mergeCell ref="E9:F9"/>
    <mergeCell ref="D30:E30"/>
    <mergeCell ref="D31:E31"/>
    <mergeCell ref="B32:C32"/>
    <mergeCell ref="B35:C35"/>
    <mergeCell ref="D38:E38"/>
    <mergeCell ref="F37:G37"/>
    <mergeCell ref="F38:G38"/>
    <mergeCell ref="D37:E37"/>
    <mergeCell ref="F36:G36"/>
    <mergeCell ref="B36:C36"/>
    <mergeCell ref="D36:E36"/>
    <mergeCell ref="F29:G29"/>
    <mergeCell ref="H26:J26"/>
    <mergeCell ref="H27:I27"/>
    <mergeCell ref="F27:G27"/>
    <mergeCell ref="H29:I29"/>
    <mergeCell ref="H32:I32"/>
    <mergeCell ref="F30:G30"/>
    <mergeCell ref="F34:G34"/>
    <mergeCell ref="D29:E29"/>
    <mergeCell ref="A24:J24"/>
    <mergeCell ref="A25:J25"/>
    <mergeCell ref="B28:C28"/>
    <mergeCell ref="H30:I30"/>
    <mergeCell ref="B26:G26"/>
    <mergeCell ref="B27:C27"/>
    <mergeCell ref="D27:E27"/>
    <mergeCell ref="D28:E28"/>
    <mergeCell ref="I12:J12"/>
    <mergeCell ref="I11:J11"/>
    <mergeCell ref="H37:I37"/>
    <mergeCell ref="F31:G31"/>
    <mergeCell ref="H31:I31"/>
    <mergeCell ref="F35:G35"/>
    <mergeCell ref="H36:I36"/>
    <mergeCell ref="H35:I35"/>
    <mergeCell ref="F33:G33"/>
    <mergeCell ref="H34:I34"/>
    <mergeCell ref="C7:D7"/>
    <mergeCell ref="E7:F7"/>
    <mergeCell ref="I6:J6"/>
    <mergeCell ref="G6:H6"/>
    <mergeCell ref="E5:F6"/>
    <mergeCell ref="F28:G28"/>
    <mergeCell ref="H28:I28"/>
    <mergeCell ref="G7:H7"/>
    <mergeCell ref="I20:J20"/>
    <mergeCell ref="I10:J10"/>
    <mergeCell ref="H33:I33"/>
    <mergeCell ref="D35:E35"/>
    <mergeCell ref="C5:D6"/>
    <mergeCell ref="G9:H9"/>
    <mergeCell ref="A1:J1"/>
    <mergeCell ref="A2:J2"/>
    <mergeCell ref="A3:J3"/>
    <mergeCell ref="B4:G4"/>
    <mergeCell ref="H4:J4"/>
    <mergeCell ref="A7:B7"/>
    <mergeCell ref="B29:C29"/>
    <mergeCell ref="I9:J9"/>
    <mergeCell ref="A39:J39"/>
    <mergeCell ref="A40:J40"/>
    <mergeCell ref="D32:E32"/>
    <mergeCell ref="F32:G32"/>
    <mergeCell ref="B38:C38"/>
    <mergeCell ref="A18:B18"/>
    <mergeCell ref="A19:B19"/>
    <mergeCell ref="A16:B16"/>
    <mergeCell ref="A20:B20"/>
    <mergeCell ref="H38:I38"/>
    <mergeCell ref="B37:C37"/>
    <mergeCell ref="A5:B6"/>
    <mergeCell ref="A23:J23"/>
    <mergeCell ref="G5:J5"/>
    <mergeCell ref="I7:J7"/>
    <mergeCell ref="I8:J8"/>
    <mergeCell ref="B31:C31"/>
    <mergeCell ref="C16:D16"/>
    <mergeCell ref="E16:F16"/>
    <mergeCell ref="G16:H16"/>
    <mergeCell ref="I16:J16"/>
    <mergeCell ref="C20:D20"/>
    <mergeCell ref="E20:F20"/>
    <mergeCell ref="G20:H20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楊惠萍</cp:lastModifiedBy>
  <cp:lastPrinted>2019-07-25T05:34:25Z</cp:lastPrinted>
  <dcterms:created xsi:type="dcterms:W3CDTF">2011-07-14T01:07:44Z</dcterms:created>
  <dcterms:modified xsi:type="dcterms:W3CDTF">2019-07-25T05:34:38Z</dcterms:modified>
  <cp:category/>
  <cp:version/>
  <cp:contentType/>
  <cp:contentStatus/>
</cp:coreProperties>
</file>