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definedNames>
    <definedName name="_xlnm.Print_Area" localSheetId="3">'平衡表'!$A$1:$F$20</definedName>
    <definedName name="_xlnm.Print_Area" localSheetId="0">'收支餘絀表'!$A$1:$D$22</definedName>
    <definedName name="_xlnm.Print_Area" localSheetId="2">'現金流量表'!$A$1:$B$24</definedName>
    <definedName name="_xlnm.Print_Area" localSheetId="1">'餘絀撥補表'!$A$1:$D$22</definedName>
  </definedNames>
  <calcPr fullCalcOnLoad="1"/>
</workbook>
</file>

<file path=xl/sharedStrings.xml><?xml version="1.0" encoding="utf-8"?>
<sst xmlns="http://schemas.openxmlformats.org/spreadsheetml/2006/main" count="89" uniqueCount="83">
  <si>
    <t xml:space="preserve">                                   </t>
  </si>
  <si>
    <t>單位：新臺幣元</t>
  </si>
  <si>
    <r>
      <t>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目</t>
    </r>
  </si>
  <si>
    <t>原列決算數</t>
  </si>
  <si>
    <r>
      <t>修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正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</si>
  <si>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決算核定數</t>
  </si>
  <si>
    <t>業務收入</t>
  </si>
  <si>
    <t>業務成本及費用</t>
  </si>
  <si>
    <t>業務外收入</t>
  </si>
  <si>
    <t>業務外費用</t>
  </si>
  <si>
    <r>
      <t>註：依據「國家金融安定基金設置及管理條例」第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條規定，本基金不受預算法有關規定之限制，故無預算列數。</t>
    </r>
  </si>
  <si>
    <r>
      <t xml:space="preserve">              </t>
    </r>
    <r>
      <rPr>
        <b/>
        <sz val="14"/>
        <rFont val="新細明體"/>
        <family val="1"/>
      </rPr>
      <t>　</t>
    </r>
    <r>
      <rPr>
        <b/>
        <sz val="14"/>
        <rFont val="Times New Roman"/>
        <family val="1"/>
      </rPr>
      <t xml:space="preserve">                     </t>
    </r>
  </si>
  <si>
    <t>單位：新臺幣元</t>
  </si>
  <si>
    <r>
      <t>項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新細明體"/>
        <family val="1"/>
      </rPr>
      <t>目</t>
    </r>
  </si>
  <si>
    <t>本年度決算數</t>
  </si>
  <si>
    <t>決算核定數</t>
  </si>
  <si>
    <t>賸餘之部</t>
  </si>
  <si>
    <t>分配之部</t>
  </si>
  <si>
    <t>未分配賸餘</t>
  </si>
  <si>
    <t>單位：新臺幣元</t>
  </si>
  <si>
    <r>
      <t>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</si>
  <si>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業務活動之現金流量</t>
  </si>
  <si>
    <t xml:space="preserve">  利息股利之調整</t>
  </si>
  <si>
    <t>期初現金及約當現金</t>
  </si>
  <si>
    <t>期末現金及約當現金</t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</si>
  <si>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個月內到期或清償之債權證券。</t>
    </r>
  </si>
  <si>
    <t>國家金融安定基金平衡表</t>
  </si>
  <si>
    <r>
      <t>科</t>
    </r>
    <r>
      <rPr>
        <b/>
        <sz val="12"/>
        <rFont val="Times New Roman"/>
        <family val="1"/>
      </rPr>
      <t xml:space="preserve">           </t>
    </r>
    <r>
      <rPr>
        <b/>
        <sz val="12"/>
        <rFont val="新細明體"/>
        <family val="1"/>
      </rPr>
      <t>目</t>
    </r>
  </si>
  <si>
    <t>％</t>
  </si>
  <si>
    <t xml:space="preserve">  收取股利</t>
  </si>
  <si>
    <t xml:space="preserve">  收取利息</t>
  </si>
  <si>
    <t>資      產</t>
  </si>
  <si>
    <t>合      計</t>
  </si>
  <si>
    <t xml:space="preserve">  流動資產 </t>
  </si>
  <si>
    <t xml:space="preserve">  非流動金融資產</t>
  </si>
  <si>
    <r>
      <t>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目</t>
    </r>
  </si>
  <si>
    <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額</t>
    </r>
  </si>
  <si>
    <r>
      <t>負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債</t>
    </r>
  </si>
  <si>
    <r>
      <t>權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益</t>
    </r>
  </si>
  <si>
    <r>
      <t>合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計</t>
    </r>
  </si>
  <si>
    <t>國家金融安定基金業務收支表</t>
  </si>
  <si>
    <t>國家金融安定基金餘絀撥補表</t>
  </si>
  <si>
    <t>國家金融安定基金現金流量表</t>
  </si>
  <si>
    <t xml:space="preserve">  支付利息</t>
  </si>
  <si>
    <t xml:space="preserve">  調整項目</t>
  </si>
  <si>
    <r>
      <t>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 xml:space="preserve">本表「調整項目」欄所列，包括提存呆帳、醫療折讓及評價短絀、提存各項準備、折舊、減損及折耗、攤銷
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 xml:space="preserve">、兌換短絀（賸餘）、處理資產短絀（賸餘）、債務整理短絀（賸餘）、其他、流動資產淨減（淨增）及流
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動負債淨增（淨減）。</t>
    </r>
    <r>
      <rPr>
        <sz val="10"/>
        <rFont val="Times New Roman"/>
        <family val="1"/>
      </rPr>
      <t xml:space="preserve">          </t>
    </r>
  </si>
  <si>
    <t>流動負債</t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</si>
  <si>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累積賸餘</t>
    </r>
  </si>
  <si>
    <t xml:space="preserve"> 應付款項</t>
  </si>
  <si>
    <t xml:space="preserve">  應付繳庫數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</si>
  <si>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累積賸餘</t>
    </r>
  </si>
  <si>
    <t xml:space="preserve">       現金</t>
  </si>
  <si>
    <t xml:space="preserve">           銀行存款</t>
  </si>
  <si>
    <t xml:space="preserve">       應收款項</t>
  </si>
  <si>
    <t xml:space="preserve">           應收利息</t>
  </si>
  <si>
    <t xml:space="preserve">       非流動金融資產</t>
  </si>
  <si>
    <t xml:space="preserve">    透過其他綜合
    餘絀按公允價
    值衡量之金融
    資產—非流動</t>
  </si>
  <si>
    <t xml:space="preserve">        透過其他綜
        合餘絀按公
        允價值衡量
        之金融資產
        評價調整—
        非流動</t>
  </si>
  <si>
    <t xml:space="preserve"> 累積其他綜合餘絀</t>
  </si>
  <si>
    <t xml:space="preserve">   透過其他綜合餘絀
   按公允價值衡量之
   金融資產損失</t>
  </si>
  <si>
    <t xml:space="preserve">    透過其他綜合餘
    絀按公允價值衡
    量之權益工具投
    資損失</t>
  </si>
  <si>
    <r>
      <t>項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目</t>
    </r>
  </si>
  <si>
    <r>
      <t xml:space="preserve">     </t>
    </r>
    <r>
      <rPr>
        <sz val="12"/>
        <rFont val="新細明體"/>
        <family val="1"/>
      </rPr>
      <t>業務收入</t>
    </r>
  </si>
  <si>
    <r>
      <t xml:space="preserve">     </t>
    </r>
    <r>
      <rPr>
        <sz val="12"/>
        <rFont val="新細明體"/>
        <family val="1"/>
      </rPr>
      <t>業務成本</t>
    </r>
  </si>
  <si>
    <r>
      <t xml:space="preserve">     </t>
    </r>
    <r>
      <rPr>
        <sz val="12"/>
        <rFont val="新細明體"/>
        <family val="1"/>
      </rPr>
      <t>業務費用</t>
    </r>
  </si>
  <si>
    <r>
      <t xml:space="preserve">     </t>
    </r>
    <r>
      <rPr>
        <sz val="12"/>
        <rFont val="新細明體"/>
        <family val="1"/>
      </rPr>
      <t>管理費用</t>
    </r>
  </si>
  <si>
    <r>
      <t xml:space="preserve">     </t>
    </r>
    <r>
      <rPr>
        <sz val="12"/>
        <rFont val="新細明體"/>
        <family val="1"/>
      </rPr>
      <t>其他業務外收入</t>
    </r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</si>
  <si>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本期賸餘</t>
    </r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</si>
  <si>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前期未分配賸餘</t>
    </r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</si>
  <si>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解繳國庫淨額</t>
    </r>
  </si>
  <si>
    <r>
      <t xml:space="preserve">   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108</t>
    </r>
    <r>
      <rPr>
        <b/>
        <sz val="14"/>
        <rFont val="新細明體"/>
        <family val="1"/>
      </rPr>
      <t>年度</t>
    </r>
    <r>
      <rPr>
        <b/>
        <sz val="14"/>
        <rFont val="Times New Roman"/>
        <family val="1"/>
      </rPr>
      <t xml:space="preserve">          </t>
    </r>
  </si>
  <si>
    <r>
      <t xml:space="preserve">     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108</t>
    </r>
    <r>
      <rPr>
        <b/>
        <sz val="14"/>
        <rFont val="新細明體"/>
        <family val="1"/>
      </rPr>
      <t>年度</t>
    </r>
    <r>
      <rPr>
        <b/>
        <sz val="14"/>
        <rFont val="Times New Roman"/>
        <family val="1"/>
      </rPr>
      <t xml:space="preserve">  </t>
    </r>
  </si>
  <si>
    <r>
      <t xml:space="preserve">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108</t>
    </r>
    <r>
      <rPr>
        <b/>
        <sz val="14"/>
        <rFont val="新細明體"/>
        <family val="1"/>
      </rPr>
      <t>年度</t>
    </r>
  </si>
  <si>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</si>
  <si>
    <t>業務賸餘（短絀－）</t>
  </si>
  <si>
    <t>業務外賸餘（短絀－）</t>
  </si>
  <si>
    <t>本期賸餘（短絀－）</t>
  </si>
  <si>
    <r>
      <t xml:space="preserve">    </t>
    </r>
    <r>
      <rPr>
        <sz val="12"/>
        <rFont val="新細明體"/>
        <family val="1"/>
      </rPr>
      <t>本期賸餘（短絀－）</t>
    </r>
  </si>
  <si>
    <t xml:space="preserve">  未計利息股利之本期賸餘（短絀－）</t>
  </si>
  <si>
    <r>
      <t xml:space="preserve">        </t>
    </r>
    <r>
      <rPr>
        <b/>
        <sz val="12"/>
        <rFont val="新細明體"/>
        <family val="1"/>
      </rPr>
      <t>業務活動之淨現金流入（流出－）</t>
    </r>
  </si>
  <si>
    <t xml:space="preserve">  未計利息股利之現金流入（流出）</t>
  </si>
  <si>
    <t>現金及約當現金之淨增（淨減－）</t>
  </si>
  <si>
    <r>
      <t xml:space="preserve">  </t>
    </r>
    <r>
      <rPr>
        <b/>
        <sz val="12"/>
        <rFont val="新細明體"/>
        <family val="1"/>
      </rPr>
      <t>累積餘絀（－）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</si>
</sst>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#,##0.00_ "/>
    <numFmt numFmtId="178" formatCode="_(* #,##0.00_);_(&quot;–&quot;* #,##0.00_);_(* &quot;…&quot;_);_(@_)"/>
    <numFmt numFmtId="179" formatCode="_(&quot; +&quot;* #,##0.00_);_(&quot;–&quot;* #,##0.00_);_(* &quot;…&quot;_);_(@_)"/>
    <numFmt numFmtId="180" formatCode="_(* #,##0.00_);_(* #,##0.00_);_(* &quot;…&quot;_);_(@_)"/>
    <numFmt numFmtId="181" formatCode="#,##0_ "/>
    <numFmt numFmtId="182" formatCode="#,##0_);[Red]\(#,##0\)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8"/>
      <name val="Times New Roman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4"/>
      <name val="標楷體"/>
      <family val="4"/>
    </font>
    <font>
      <sz val="22"/>
      <name val="Times New Roman"/>
      <family val="1"/>
    </font>
    <font>
      <b/>
      <sz val="14"/>
      <name val="新細明體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細明體"/>
      <family val="3"/>
    </font>
    <font>
      <sz val="9"/>
      <name val="Times New Roman"/>
      <family val="1"/>
    </font>
    <font>
      <b/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0" fontId="51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1" borderId="4" applyNumberFormat="0" applyFont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55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56" fillId="27" borderId="2" applyNumberFormat="0" applyAlignment="0" applyProtection="0"/>
    <xf numFmtId="0" fontId="57" fillId="20" borderId="8" applyNumberFormat="0" applyAlignment="0" applyProtection="0"/>
    <xf numFmtId="0" fontId="58" fillId="28" borderId="9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 vertical="center"/>
      <protection/>
    </xf>
    <xf numFmtId="41" fontId="8" fillId="0" borderId="11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176" fontId="14" fillId="0" borderId="18" xfId="0" applyNumberFormat="1" applyFont="1" applyBorder="1" applyAlignment="1" applyProtection="1">
      <alignment horizontal="right" vertical="center"/>
      <protection/>
    </xf>
    <xf numFmtId="176" fontId="14" fillId="0" borderId="19" xfId="0" applyNumberFormat="1" applyFont="1" applyBorder="1" applyAlignment="1" applyProtection="1">
      <alignment horizontal="right" vertical="center"/>
      <protection/>
    </xf>
    <xf numFmtId="41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5" fillId="0" borderId="0" xfId="33" applyFont="1">
      <alignment/>
      <protection/>
    </xf>
    <xf numFmtId="0" fontId="9" fillId="0" borderId="0" xfId="33" applyFont="1" applyAlignment="1" applyProtection="1">
      <alignment vertical="center"/>
      <protection/>
    </xf>
    <xf numFmtId="0" fontId="9" fillId="0" borderId="0" xfId="33" applyFont="1" applyProtection="1">
      <alignment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 quotePrefix="1">
      <alignment horizontal="right"/>
      <protection/>
    </xf>
    <xf numFmtId="0" fontId="15" fillId="0" borderId="0" xfId="33" applyFont="1" applyAlignment="1" applyProtection="1">
      <alignment vertical="center"/>
      <protection/>
    </xf>
    <xf numFmtId="0" fontId="8" fillId="0" borderId="10" xfId="33" applyFont="1" applyBorder="1" applyAlignment="1" applyProtection="1">
      <alignment horizontal="center" vertical="center"/>
      <protection/>
    </xf>
    <xf numFmtId="0" fontId="8" fillId="0" borderId="11" xfId="33" applyFont="1" applyBorder="1" applyAlignment="1" applyProtection="1">
      <alignment horizontal="center" vertical="center"/>
      <protection/>
    </xf>
    <xf numFmtId="0" fontId="21" fillId="0" borderId="0" xfId="33" applyFont="1" applyProtection="1">
      <alignment/>
      <protection/>
    </xf>
    <xf numFmtId="0" fontId="10" fillId="0" borderId="13" xfId="33" applyFont="1" applyBorder="1" applyAlignment="1" applyProtection="1">
      <alignment horizontal="left" vertical="center"/>
      <protection/>
    </xf>
    <xf numFmtId="0" fontId="0" fillId="0" borderId="14" xfId="33" applyFont="1" applyBorder="1" applyAlignment="1" applyProtection="1">
      <alignment horizontal="left" vertical="center" indent="2"/>
      <protection/>
    </xf>
    <xf numFmtId="0" fontId="10" fillId="0" borderId="14" xfId="33" applyFont="1" applyBorder="1" applyAlignment="1" applyProtection="1">
      <alignment vertical="center"/>
      <protection/>
    </xf>
    <xf numFmtId="0" fontId="22" fillId="0" borderId="0" xfId="33" applyFont="1" applyProtection="1">
      <alignment/>
      <protection/>
    </xf>
    <xf numFmtId="0" fontId="10" fillId="0" borderId="14" xfId="33" applyFont="1" applyBorder="1" applyAlignment="1" applyProtection="1">
      <alignment horizontal="left" vertical="center"/>
      <protection/>
    </xf>
    <xf numFmtId="0" fontId="7" fillId="0" borderId="14" xfId="33" applyFont="1" applyBorder="1" applyAlignment="1" applyProtection="1">
      <alignment horizontal="left" vertical="center"/>
      <protection/>
    </xf>
    <xf numFmtId="176" fontId="14" fillId="0" borderId="15" xfId="33" applyNumberFormat="1" applyFont="1" applyBorder="1" applyAlignment="1" applyProtection="1">
      <alignment horizontal="right" vertical="center"/>
      <protection/>
    </xf>
    <xf numFmtId="176" fontId="14" fillId="0" borderId="16" xfId="33" applyNumberFormat="1" applyFont="1" applyBorder="1" applyAlignment="1" applyProtection="1">
      <alignment horizontal="right" vertical="center"/>
      <protection/>
    </xf>
    <xf numFmtId="0" fontId="7" fillId="0" borderId="17" xfId="33" applyFont="1" applyBorder="1" applyAlignment="1" applyProtection="1">
      <alignment horizontal="left" vertical="center"/>
      <protection/>
    </xf>
    <xf numFmtId="176" fontId="14" fillId="0" borderId="18" xfId="33" applyNumberFormat="1" applyFont="1" applyBorder="1" applyAlignment="1" applyProtection="1">
      <alignment horizontal="right" vertical="center"/>
      <protection/>
    </xf>
    <xf numFmtId="176" fontId="14" fillId="0" borderId="19" xfId="33" applyNumberFormat="1" applyFont="1" applyBorder="1" applyAlignment="1" applyProtection="1">
      <alignment horizontal="right" vertical="center"/>
      <protection/>
    </xf>
    <xf numFmtId="0" fontId="19" fillId="0" borderId="0" xfId="33" applyFont="1" applyAlignment="1" applyProtection="1">
      <alignment horizontal="center" vertical="center"/>
      <protection/>
    </xf>
    <xf numFmtId="0" fontId="15" fillId="0" borderId="0" xfId="33" applyFont="1" applyAlignment="1" applyProtection="1">
      <alignment horizontal="center" vertical="center"/>
      <protection/>
    </xf>
    <xf numFmtId="0" fontId="15" fillId="0" borderId="0" xfId="33" applyFont="1" applyProtection="1">
      <alignment/>
      <protection/>
    </xf>
    <xf numFmtId="0" fontId="2" fillId="0" borderId="14" xfId="33" applyFont="1" applyBorder="1" applyAlignment="1" applyProtection="1">
      <alignment vertical="center"/>
      <protection/>
    </xf>
    <xf numFmtId="0" fontId="24" fillId="0" borderId="14" xfId="33" applyFont="1" applyBorder="1" applyAlignment="1" applyProtection="1">
      <alignment vertical="center"/>
      <protection/>
    </xf>
    <xf numFmtId="177" fontId="2" fillId="0" borderId="16" xfId="33" applyNumberFormat="1" applyFont="1" applyBorder="1" applyAlignment="1" applyProtection="1">
      <alignment horizontal="right" vertical="center"/>
      <protection/>
    </xf>
    <xf numFmtId="177" fontId="7" fillId="0" borderId="16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49" fontId="13" fillId="0" borderId="0" xfId="0" applyNumberFormat="1" applyFont="1" applyBorder="1" applyAlignment="1" applyProtection="1" quotePrefix="1">
      <alignment horizontal="distributed"/>
      <protection/>
    </xf>
    <xf numFmtId="178" fontId="13" fillId="0" borderId="0" xfId="0" applyNumberFormat="1" applyFont="1" applyBorder="1" applyAlignment="1" applyProtection="1">
      <alignment/>
      <protection/>
    </xf>
    <xf numFmtId="179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5" fillId="0" borderId="0" xfId="33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1" fontId="2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81" fontId="15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8" fillId="0" borderId="20" xfId="0" applyNumberFormat="1" applyFont="1" applyBorder="1" applyAlignment="1">
      <alignment horizontal="center" vertical="center"/>
    </xf>
    <xf numFmtId="181" fontId="8" fillId="0" borderId="21" xfId="0" applyNumberFormat="1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15" xfId="0" applyNumberFormat="1" applyFont="1" applyBorder="1" applyAlignment="1">
      <alignment horizontal="center" vertical="center"/>
    </xf>
    <xf numFmtId="181" fontId="7" fillId="0" borderId="14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top"/>
    </xf>
    <xf numFmtId="182" fontId="0" fillId="0" borderId="14" xfId="0" applyNumberFormat="1" applyFont="1" applyBorder="1" applyAlignment="1">
      <alignment horizontal="left" vertical="top" wrapText="1"/>
    </xf>
    <xf numFmtId="182" fontId="8" fillId="0" borderId="14" xfId="0" applyNumberFormat="1" applyFont="1" applyBorder="1" applyAlignment="1">
      <alignment horizontal="left" vertical="top" wrapText="1"/>
    </xf>
    <xf numFmtId="182" fontId="10" fillId="0" borderId="14" xfId="0" applyNumberFormat="1" applyFont="1" applyBorder="1" applyAlignment="1">
      <alignment horizontal="left" vertical="top" wrapText="1"/>
    </xf>
    <xf numFmtId="182" fontId="10" fillId="0" borderId="17" xfId="0" applyNumberFormat="1" applyFont="1" applyBorder="1" applyAlignment="1">
      <alignment horizontal="center" vertical="top" wrapText="1"/>
    </xf>
    <xf numFmtId="182" fontId="10" fillId="0" borderId="18" xfId="0" applyNumberFormat="1" applyFont="1" applyBorder="1" applyAlignment="1">
      <alignment horizontal="center" vertical="top" wrapText="1"/>
    </xf>
    <xf numFmtId="0" fontId="10" fillId="0" borderId="17" xfId="33" applyFont="1" applyBorder="1" applyAlignment="1" applyProtection="1">
      <alignment vertical="center"/>
      <protection/>
    </xf>
    <xf numFmtId="176" fontId="7" fillId="0" borderId="22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4" xfId="0" applyNumberFormat="1" applyFont="1" applyBorder="1" applyAlignment="1" applyProtection="1">
      <alignment horizontal="right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5" xfId="33" applyNumberFormat="1" applyFont="1" applyBorder="1" applyAlignment="1" applyProtection="1">
      <alignment horizontal="right" vertical="center"/>
      <protection/>
    </xf>
    <xf numFmtId="176" fontId="2" fillId="0" borderId="16" xfId="33" applyNumberFormat="1" applyFont="1" applyBorder="1" applyAlignment="1" applyProtection="1">
      <alignment horizontal="right" vertical="center"/>
      <protection/>
    </xf>
    <xf numFmtId="176" fontId="7" fillId="0" borderId="15" xfId="33" applyNumberFormat="1" applyFont="1" applyBorder="1" applyAlignment="1" applyProtection="1">
      <alignment horizontal="right" vertical="center"/>
      <protection locked="0"/>
    </xf>
    <xf numFmtId="176" fontId="7" fillId="0" borderId="16" xfId="33" applyNumberFormat="1" applyFont="1" applyBorder="1" applyAlignment="1" applyProtection="1">
      <alignment horizontal="right" vertical="center"/>
      <protection locked="0"/>
    </xf>
    <xf numFmtId="0" fontId="26" fillId="0" borderId="14" xfId="33" applyFont="1" applyBorder="1" applyAlignment="1" applyProtection="1">
      <alignment horizontal="left" vertical="center"/>
      <protection/>
    </xf>
    <xf numFmtId="176" fontId="14" fillId="0" borderId="14" xfId="0" applyNumberFormat="1" applyFont="1" applyBorder="1" applyAlignment="1" applyProtection="1">
      <alignment horizontal="right" vertical="center"/>
      <protection/>
    </xf>
    <xf numFmtId="177" fontId="2" fillId="0" borderId="16" xfId="0" applyNumberFormat="1" applyFont="1" applyBorder="1" applyAlignment="1" applyProtection="1">
      <alignment horizontal="right" vertical="center"/>
      <protection locked="0"/>
    </xf>
    <xf numFmtId="177" fontId="7" fillId="0" borderId="16" xfId="0" applyNumberFormat="1" applyFont="1" applyBorder="1" applyAlignment="1" applyProtection="1">
      <alignment horizontal="right" vertical="center"/>
      <protection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6" fontId="2" fillId="0" borderId="15" xfId="33" applyNumberFormat="1" applyFont="1" applyBorder="1" applyAlignment="1" applyProtection="1">
      <alignment horizontal="right" vertical="center"/>
      <protection locked="0"/>
    </xf>
    <xf numFmtId="177" fontId="7" fillId="0" borderId="15" xfId="0" applyNumberFormat="1" applyFont="1" applyBorder="1" applyAlignment="1" applyProtection="1">
      <alignment horizontal="right" vertical="center"/>
      <protection locked="0"/>
    </xf>
    <xf numFmtId="182" fontId="23" fillId="0" borderId="15" xfId="0" applyNumberFormat="1" applyFont="1" applyBorder="1" applyAlignment="1">
      <alignment horizontal="right" vertical="top" wrapText="1"/>
    </xf>
    <xf numFmtId="177" fontId="23" fillId="0" borderId="14" xfId="0" applyNumberFormat="1" applyFont="1" applyBorder="1" applyAlignment="1">
      <alignment horizontal="right" vertical="top"/>
    </xf>
    <xf numFmtId="177" fontId="23" fillId="0" borderId="0" xfId="0" applyNumberFormat="1" applyFont="1" applyBorder="1" applyAlignment="1">
      <alignment horizontal="right" vertical="top"/>
    </xf>
    <xf numFmtId="182" fontId="7" fillId="0" borderId="14" xfId="0" applyNumberFormat="1" applyFont="1" applyBorder="1" applyAlignment="1">
      <alignment horizontal="left" vertical="top" wrapText="1"/>
    </xf>
    <xf numFmtId="182" fontId="12" fillId="0" borderId="15" xfId="0" applyNumberFormat="1" applyFont="1" applyBorder="1" applyAlignment="1" applyProtection="1">
      <alignment horizontal="right" vertical="top" wrapText="1"/>
      <protection locked="0"/>
    </xf>
    <xf numFmtId="177" fontId="12" fillId="0" borderId="14" xfId="0" applyNumberFormat="1" applyFont="1" applyBorder="1" applyAlignment="1">
      <alignment horizontal="right" vertical="top"/>
    </xf>
    <xf numFmtId="182" fontId="2" fillId="0" borderId="14" xfId="0" applyNumberFormat="1" applyFont="1" applyBorder="1" applyAlignment="1">
      <alignment horizontal="left" vertical="top" wrapText="1"/>
    </xf>
    <xf numFmtId="177" fontId="12" fillId="0" borderId="0" xfId="0" applyNumberFormat="1" applyFont="1" applyBorder="1" applyAlignment="1">
      <alignment horizontal="right" vertical="top"/>
    </xf>
    <xf numFmtId="182" fontId="30" fillId="0" borderId="15" xfId="0" applyNumberFormat="1" applyFont="1" applyBorder="1" applyAlignment="1" applyProtection="1">
      <alignment horizontal="right" vertical="top" wrapText="1"/>
      <protection locked="0"/>
    </xf>
    <xf numFmtId="177" fontId="30" fillId="0" borderId="0" xfId="0" applyNumberFormat="1" applyFont="1" applyBorder="1" applyAlignment="1">
      <alignment horizontal="right" vertical="top"/>
    </xf>
    <xf numFmtId="182" fontId="31" fillId="0" borderId="15" xfId="0" applyNumberFormat="1" applyFont="1" applyBorder="1" applyAlignment="1" applyProtection="1">
      <alignment horizontal="right" vertical="top" wrapText="1"/>
      <protection locked="0"/>
    </xf>
    <xf numFmtId="177" fontId="31" fillId="0" borderId="14" xfId="0" applyNumberFormat="1" applyFont="1" applyBorder="1" applyAlignment="1">
      <alignment horizontal="right" vertical="top"/>
    </xf>
    <xf numFmtId="177" fontId="30" fillId="0" borderId="14" xfId="0" applyNumberFormat="1" applyFont="1" applyBorder="1" applyAlignment="1">
      <alignment horizontal="right" vertical="top"/>
    </xf>
    <xf numFmtId="182" fontId="23" fillId="0" borderId="15" xfId="0" applyNumberFormat="1" applyFont="1" applyBorder="1" applyAlignment="1" applyProtection="1">
      <alignment horizontal="right" vertical="top" wrapText="1"/>
      <protection locked="0"/>
    </xf>
    <xf numFmtId="182" fontId="12" fillId="0" borderId="15" xfId="0" applyNumberFormat="1" applyFont="1" applyBorder="1" applyAlignment="1">
      <alignment horizontal="right" vertical="top" wrapText="1"/>
    </xf>
    <xf numFmtId="181" fontId="12" fillId="0" borderId="15" xfId="0" applyNumberFormat="1" applyFont="1" applyBorder="1" applyAlignment="1" applyProtection="1">
      <alignment horizontal="right" vertical="top" wrapText="1"/>
      <protection locked="0"/>
    </xf>
    <xf numFmtId="182" fontId="23" fillId="0" borderId="18" xfId="0" applyNumberFormat="1" applyFont="1" applyBorder="1" applyAlignment="1">
      <alignment horizontal="right" vertical="top" wrapText="1"/>
    </xf>
    <xf numFmtId="177" fontId="23" fillId="0" borderId="18" xfId="0" applyNumberFormat="1" applyFont="1" applyBorder="1" applyAlignment="1">
      <alignment horizontal="right" vertical="top"/>
    </xf>
    <xf numFmtId="177" fontId="23" fillId="0" borderId="19" xfId="0" applyNumberFormat="1" applyFont="1" applyBorder="1" applyAlignment="1">
      <alignment horizontal="right" vertical="top"/>
    </xf>
    <xf numFmtId="182" fontId="26" fillId="0" borderId="14" xfId="0" applyNumberFormat="1" applyFont="1" applyBorder="1" applyAlignment="1">
      <alignment horizontal="left" vertical="top" wrapText="1"/>
    </xf>
    <xf numFmtId="176" fontId="7" fillId="0" borderId="23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82" fontId="0" fillId="0" borderId="14" xfId="0" applyNumberFormat="1" applyBorder="1" applyAlignment="1">
      <alignment horizontal="left" vertical="top" wrapText="1" indent="1"/>
    </xf>
    <xf numFmtId="182" fontId="0" fillId="0" borderId="14" xfId="0" applyNumberFormat="1" applyFont="1" applyBorder="1" applyAlignment="1">
      <alignment horizontal="left" vertical="top" wrapText="1" indent="2"/>
    </xf>
    <xf numFmtId="182" fontId="0" fillId="0" borderId="14" xfId="0" applyNumberFormat="1" applyFont="1" applyBorder="1" applyAlignment="1">
      <alignment horizontal="left" vertical="top" wrapText="1" indent="1"/>
    </xf>
    <xf numFmtId="176" fontId="7" fillId="0" borderId="16" xfId="33" applyNumberFormat="1" applyFont="1" applyBorder="1" applyAlignment="1" applyProtection="1">
      <alignment horizontal="right" vertical="center"/>
      <protection/>
    </xf>
    <xf numFmtId="176" fontId="2" fillId="0" borderId="15" xfId="33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82" fontId="8" fillId="0" borderId="14" xfId="0" applyNumberFormat="1" applyFont="1" applyBorder="1" applyAlignment="1">
      <alignment horizontal="left" vertical="top" wrapText="1" indent="1"/>
    </xf>
    <xf numFmtId="182" fontId="0" fillId="0" borderId="14" xfId="0" applyNumberFormat="1" applyBorder="1" applyAlignment="1">
      <alignment horizontal="left" vertical="top" wrapText="1"/>
    </xf>
    <xf numFmtId="182" fontId="0" fillId="0" borderId="14" xfId="0" applyNumberFormat="1" applyBorder="1" applyAlignment="1">
      <alignment horizontal="left" vertical="top" wrapText="1" indent="2"/>
    </xf>
    <xf numFmtId="182" fontId="0" fillId="0" borderId="14" xfId="0" applyNumberFormat="1" applyBorder="1" applyAlignment="1">
      <alignment horizontal="left" vertical="top" wrapText="1" indent="3"/>
    </xf>
    <xf numFmtId="0" fontId="0" fillId="0" borderId="14" xfId="33" applyFont="1" applyBorder="1" applyAlignment="1" applyProtection="1">
      <alignment vertical="center"/>
      <protection/>
    </xf>
    <xf numFmtId="0" fontId="8" fillId="0" borderId="12" xfId="33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right" vertical="center"/>
      <protection/>
    </xf>
    <xf numFmtId="0" fontId="1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6" fillId="0" borderId="24" xfId="0" applyFont="1" applyBorder="1" applyAlignment="1" applyProtection="1" quotePrefix="1">
      <alignment horizontal="left" vertical="center"/>
      <protection/>
    </xf>
    <xf numFmtId="0" fontId="17" fillId="0" borderId="0" xfId="0" applyFont="1" applyBorder="1" applyAlignment="1" applyProtection="1">
      <alignment horizontal="justify" vertical="center" wrapText="1"/>
      <protection/>
    </xf>
    <xf numFmtId="0" fontId="25" fillId="0" borderId="0" xfId="0" applyFont="1" applyBorder="1" applyAlignment="1" applyProtection="1">
      <alignment horizontal="justify" vertical="top" wrapText="1"/>
      <protection/>
    </xf>
    <xf numFmtId="0" fontId="25" fillId="0" borderId="0" xfId="0" applyFont="1" applyAlignment="1" applyProtection="1">
      <alignment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1" fontId="8" fillId="0" borderId="10" xfId="0" applyNumberFormat="1" applyFont="1" applyBorder="1" applyAlignment="1">
      <alignment horizontal="center" vertical="center"/>
    </xf>
    <xf numFmtId="181" fontId="7" fillId="0" borderId="25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0" borderId="20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國安基金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view="pageBreakPreview" zoomScale="75" zoomScaleNormal="75" zoomScaleSheetLayoutView="75" zoomScalePageLayoutView="0" workbookViewId="0" topLeftCell="A13">
      <selection activeCell="A21" sqref="A21"/>
    </sheetView>
  </sheetViews>
  <sheetFormatPr defaultColWidth="9.00390625" defaultRowHeight="16.5"/>
  <cols>
    <col min="1" max="1" width="29.75390625" style="1" customWidth="1"/>
    <col min="2" max="2" width="21.125" style="1" customWidth="1"/>
    <col min="3" max="3" width="18.125" style="1" customWidth="1"/>
    <col min="4" max="4" width="21.125" style="1" customWidth="1"/>
    <col min="5" max="16384" width="9.00390625" style="1" customWidth="1"/>
  </cols>
  <sheetData>
    <row r="1" ht="18" customHeight="1"/>
    <row r="2" spans="1:4" s="2" customFormat="1" ht="36.75" customHeight="1">
      <c r="A2" s="135" t="s">
        <v>40</v>
      </c>
      <c r="B2" s="136"/>
      <c r="C2" s="136"/>
      <c r="D2" s="136"/>
    </row>
    <row r="3" spans="1:4" s="2" customFormat="1" ht="18" customHeight="1" hidden="1">
      <c r="A3" s="137"/>
      <c r="B3" s="137"/>
      <c r="C3" s="137"/>
      <c r="D3" s="137"/>
    </row>
    <row r="4" spans="1:6" s="6" customFormat="1" ht="32.25" customHeight="1" thickBot="1">
      <c r="A4" s="3" t="s">
        <v>0</v>
      </c>
      <c r="B4" s="138" t="s">
        <v>70</v>
      </c>
      <c r="C4" s="138"/>
      <c r="D4" s="4" t="s">
        <v>1</v>
      </c>
      <c r="E4" s="5"/>
      <c r="F4" s="5"/>
    </row>
    <row r="5" spans="1:4" s="2" customFormat="1" ht="39.75" customHeight="1">
      <c r="A5" s="7" t="s">
        <v>2</v>
      </c>
      <c r="B5" s="8" t="s">
        <v>3</v>
      </c>
      <c r="C5" s="8" t="s">
        <v>4</v>
      </c>
      <c r="D5" s="9" t="s">
        <v>5</v>
      </c>
    </row>
    <row r="6" spans="1:5" s="11" customFormat="1" ht="37.5" customHeight="1">
      <c r="A6" s="10" t="s">
        <v>6</v>
      </c>
      <c r="B6" s="79">
        <f>SUM(B7:B7)</f>
        <v>7152338</v>
      </c>
      <c r="C6" s="79"/>
      <c r="D6" s="116">
        <f>SUM(D7:D7)</f>
        <v>7152338</v>
      </c>
      <c r="E6" s="117"/>
    </row>
    <row r="7" spans="1:4" s="11" customFormat="1" ht="37.5" customHeight="1">
      <c r="A7" s="12" t="s">
        <v>62</v>
      </c>
      <c r="B7" s="80">
        <v>7152338</v>
      </c>
      <c r="C7" s="81"/>
      <c r="D7" s="82">
        <f>B7+C7</f>
        <v>7152338</v>
      </c>
    </row>
    <row r="8" spans="1:5" s="16" customFormat="1" ht="37.5" customHeight="1">
      <c r="A8" s="13" t="s">
        <v>7</v>
      </c>
      <c r="B8" s="14">
        <f>SUM(B9:B11)</f>
        <v>40180</v>
      </c>
      <c r="C8" s="14">
        <f>SUM(C10:C11)</f>
        <v>0</v>
      </c>
      <c r="D8" s="15">
        <f>SUM(D9:D11)</f>
        <v>40180</v>
      </c>
      <c r="E8" s="118"/>
    </row>
    <row r="9" spans="1:4" s="16" customFormat="1" ht="37.5" customHeight="1">
      <c r="A9" s="12" t="s">
        <v>63</v>
      </c>
      <c r="B9" s="80">
        <v>10</v>
      </c>
      <c r="C9" s="17"/>
      <c r="D9" s="82">
        <f>B9+C9</f>
        <v>10</v>
      </c>
    </row>
    <row r="10" spans="1:4" s="11" customFormat="1" ht="37.5" customHeight="1">
      <c r="A10" s="12" t="s">
        <v>64</v>
      </c>
      <c r="B10" s="80">
        <v>2670</v>
      </c>
      <c r="C10" s="83"/>
      <c r="D10" s="82">
        <f>B10+C10</f>
        <v>2670</v>
      </c>
    </row>
    <row r="11" spans="1:4" s="11" customFormat="1" ht="37.5" customHeight="1">
      <c r="A11" s="12" t="s">
        <v>65</v>
      </c>
      <c r="B11" s="80">
        <v>37500</v>
      </c>
      <c r="C11" s="83"/>
      <c r="D11" s="82">
        <f>B11+C11</f>
        <v>37500</v>
      </c>
    </row>
    <row r="12" spans="1:4" s="11" customFormat="1" ht="37.5" customHeight="1">
      <c r="A12" s="18" t="s">
        <v>74</v>
      </c>
      <c r="B12" s="84">
        <f>B6-B8</f>
        <v>7112158</v>
      </c>
      <c r="C12" s="84">
        <f>C6-C8</f>
        <v>0</v>
      </c>
      <c r="D12" s="119">
        <f>D6-D8</f>
        <v>7112158</v>
      </c>
    </row>
    <row r="13" spans="1:4" s="16" customFormat="1" ht="37.5" customHeight="1">
      <c r="A13" s="18" t="s">
        <v>8</v>
      </c>
      <c r="B13" s="14">
        <f>SUM(B14)</f>
        <v>74263</v>
      </c>
      <c r="C13" s="14">
        <f>SUM(C14)</f>
        <v>0</v>
      </c>
      <c r="D13" s="15">
        <f>SUM(D14)</f>
        <v>74263</v>
      </c>
    </row>
    <row r="14" spans="1:4" s="11" customFormat="1" ht="37.5" customHeight="1">
      <c r="A14" s="12" t="s">
        <v>66</v>
      </c>
      <c r="B14" s="80">
        <v>74263</v>
      </c>
      <c r="C14" s="83"/>
      <c r="D14" s="82">
        <f>B14+C14</f>
        <v>74263</v>
      </c>
    </row>
    <row r="15" spans="1:5" s="16" customFormat="1" ht="37.5" customHeight="1">
      <c r="A15" s="18" t="s">
        <v>9</v>
      </c>
      <c r="B15" s="14"/>
      <c r="C15" s="14"/>
      <c r="D15" s="15"/>
      <c r="E15" s="118"/>
    </row>
    <row r="16" spans="1:4" s="16" customFormat="1" ht="37.5" customHeight="1">
      <c r="A16" s="13" t="s">
        <v>75</v>
      </c>
      <c r="B16" s="95">
        <f>B13-B15</f>
        <v>74263</v>
      </c>
      <c r="C16" s="14">
        <f>C13+C15</f>
        <v>0</v>
      </c>
      <c r="D16" s="51">
        <f>D13-D15</f>
        <v>74263</v>
      </c>
    </row>
    <row r="17" spans="1:4" s="16" customFormat="1" ht="37.5" customHeight="1">
      <c r="A17" s="13" t="s">
        <v>76</v>
      </c>
      <c r="B17" s="95">
        <f>B12+B16</f>
        <v>7186421</v>
      </c>
      <c r="C17" s="14">
        <f>C12+C16</f>
        <v>0</v>
      </c>
      <c r="D17" s="51">
        <f>D12+D16</f>
        <v>7186421</v>
      </c>
    </row>
    <row r="18" spans="1:4" s="16" customFormat="1" ht="37.5" customHeight="1">
      <c r="A18" s="13"/>
      <c r="B18" s="95"/>
      <c r="C18" s="17"/>
      <c r="D18" s="51"/>
    </row>
    <row r="19" spans="1:4" s="16" customFormat="1" ht="36.75" customHeight="1">
      <c r="A19" s="19"/>
      <c r="B19" s="14"/>
      <c r="C19" s="17"/>
      <c r="D19" s="15"/>
    </row>
    <row r="20" spans="1:4" s="16" customFormat="1" ht="36.75" customHeight="1">
      <c r="A20" s="19"/>
      <c r="B20" s="14"/>
      <c r="C20" s="17"/>
      <c r="D20" s="15"/>
    </row>
    <row r="21" spans="1:4" s="11" customFormat="1" ht="27.75" customHeight="1" thickBot="1">
      <c r="A21" s="20"/>
      <c r="B21" s="21"/>
      <c r="C21" s="21"/>
      <c r="D21" s="22"/>
    </row>
    <row r="22" spans="1:4" s="11" customFormat="1" ht="22.5" customHeight="1">
      <c r="A22" s="133" t="s">
        <v>10</v>
      </c>
      <c r="B22" s="134"/>
      <c r="C22" s="134"/>
      <c r="D22" s="134"/>
    </row>
    <row r="23" ht="24" customHeight="1">
      <c r="D23" s="23"/>
    </row>
    <row r="24" ht="15">
      <c r="D24" s="23"/>
    </row>
    <row r="25" ht="15">
      <c r="D25" s="23"/>
    </row>
    <row r="26" spans="3:4" ht="15">
      <c r="C26" s="24"/>
      <c r="D26" s="23"/>
    </row>
    <row r="27" ht="15">
      <c r="D27" s="23"/>
    </row>
    <row r="28" ht="15">
      <c r="D28" s="23"/>
    </row>
    <row r="29" ht="15">
      <c r="D29" s="23"/>
    </row>
    <row r="30" ht="15">
      <c r="D30" s="23"/>
    </row>
    <row r="31" ht="15">
      <c r="D31" s="23"/>
    </row>
    <row r="32" ht="15">
      <c r="D32" s="23"/>
    </row>
    <row r="33" ht="15">
      <c r="D33" s="23"/>
    </row>
    <row r="34" ht="15">
      <c r="D34" s="23"/>
    </row>
    <row r="35" ht="15">
      <c r="D35" s="23"/>
    </row>
    <row r="36" ht="15">
      <c r="D36" s="23"/>
    </row>
    <row r="37" ht="15">
      <c r="D37" s="23"/>
    </row>
    <row r="38" ht="15">
      <c r="D38" s="23"/>
    </row>
  </sheetData>
  <sheetProtection/>
  <mergeCells count="4">
    <mergeCell ref="A22:D22"/>
    <mergeCell ref="A2:D2"/>
    <mergeCell ref="A3:D3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view="pageBreakPreview" zoomScale="60" zoomScalePageLayoutView="0" workbookViewId="0" topLeftCell="A7">
      <selection activeCell="A21" sqref="A21:IV21"/>
    </sheetView>
  </sheetViews>
  <sheetFormatPr defaultColWidth="11.00390625" defaultRowHeight="16.5"/>
  <cols>
    <col min="1" max="1" width="28.375" style="25" customWidth="1"/>
    <col min="2" max="2" width="21.625" style="25" customWidth="1"/>
    <col min="3" max="3" width="18.625" style="25" customWidth="1"/>
    <col min="4" max="4" width="21.625" style="25" customWidth="1"/>
    <col min="5" max="5" width="18.875" style="25" customWidth="1"/>
    <col min="6" max="16384" width="11.00390625" style="25" customWidth="1"/>
  </cols>
  <sheetData>
    <row r="1" ht="18" customHeight="1"/>
    <row r="2" spans="1:4" s="26" customFormat="1" ht="36.75" customHeight="1">
      <c r="A2" s="135" t="s">
        <v>41</v>
      </c>
      <c r="B2" s="136"/>
      <c r="C2" s="139"/>
      <c r="D2" s="139"/>
    </row>
    <row r="3" spans="1:4" s="27" customFormat="1" ht="18" customHeight="1" hidden="1">
      <c r="A3" s="140"/>
      <c r="B3" s="140"/>
      <c r="C3" s="141"/>
      <c r="D3" s="141"/>
    </row>
    <row r="4" spans="1:4" s="30" customFormat="1" ht="32.25" customHeight="1" thickBot="1">
      <c r="A4" s="28" t="s">
        <v>11</v>
      </c>
      <c r="B4" s="138" t="s">
        <v>71</v>
      </c>
      <c r="C4" s="142"/>
      <c r="D4" s="29" t="s">
        <v>12</v>
      </c>
    </row>
    <row r="5" spans="1:4" s="33" customFormat="1" ht="39.75" customHeight="1">
      <c r="A5" s="31" t="s">
        <v>13</v>
      </c>
      <c r="B5" s="32" t="s">
        <v>14</v>
      </c>
      <c r="C5" s="8" t="s">
        <v>4</v>
      </c>
      <c r="D5" s="9" t="s">
        <v>15</v>
      </c>
    </row>
    <row r="6" spans="1:4" s="33" customFormat="1" ht="37.5" customHeight="1">
      <c r="A6" s="34" t="s">
        <v>16</v>
      </c>
      <c r="B6" s="85">
        <f>SUM(B7:B8)</f>
        <v>110070536</v>
      </c>
      <c r="C6" s="85">
        <f>SUM(C7:C8)</f>
        <v>0</v>
      </c>
      <c r="D6" s="123">
        <f>SUM(D7:D8)</f>
        <v>110070536</v>
      </c>
    </row>
    <row r="7" spans="1:4" s="33" customFormat="1" ht="37.5" customHeight="1">
      <c r="A7" s="130" t="s">
        <v>67</v>
      </c>
      <c r="B7" s="94">
        <v>7186421</v>
      </c>
      <c r="C7" s="83"/>
      <c r="D7" s="86">
        <f>B7+C7</f>
        <v>7186421</v>
      </c>
    </row>
    <row r="8" spans="1:4" s="33" customFormat="1" ht="37.5" customHeight="1">
      <c r="A8" s="130" t="s">
        <v>68</v>
      </c>
      <c r="B8" s="94">
        <f>39906452+62977663</f>
        <v>102884115</v>
      </c>
      <c r="C8" s="83"/>
      <c r="D8" s="86">
        <f>B8+C8</f>
        <v>102884115</v>
      </c>
    </row>
    <row r="9" spans="1:4" s="37" customFormat="1" ht="37.5" customHeight="1">
      <c r="A9" s="36" t="s">
        <v>17</v>
      </c>
      <c r="B9" s="87">
        <f>B10</f>
        <v>45000000</v>
      </c>
      <c r="C9" s="87"/>
      <c r="D9" s="123">
        <f>D10</f>
        <v>45000000</v>
      </c>
    </row>
    <row r="10" spans="1:4" s="37" customFormat="1" ht="37.5" customHeight="1">
      <c r="A10" s="130" t="s">
        <v>69</v>
      </c>
      <c r="B10" s="94">
        <v>45000000</v>
      </c>
      <c r="C10" s="87"/>
      <c r="D10" s="86">
        <f>B10+C10</f>
        <v>45000000</v>
      </c>
    </row>
    <row r="11" spans="1:4" s="33" customFormat="1" ht="37.5" customHeight="1">
      <c r="A11" s="38" t="s">
        <v>18</v>
      </c>
      <c r="B11" s="85">
        <f>B6-B9</f>
        <v>65070536</v>
      </c>
      <c r="C11" s="85">
        <f>C6*C9</f>
        <v>0</v>
      </c>
      <c r="D11" s="123">
        <f>D6-D9</f>
        <v>65070536</v>
      </c>
    </row>
    <row r="12" spans="1:4" s="33" customFormat="1" ht="37.5" customHeight="1">
      <c r="A12" s="36"/>
      <c r="B12" s="87"/>
      <c r="C12" s="87">
        <f>SUM(C13)</f>
        <v>0</v>
      </c>
      <c r="D12" s="88"/>
    </row>
    <row r="13" spans="1:4" s="33" customFormat="1" ht="37.5" customHeight="1">
      <c r="A13" s="35"/>
      <c r="B13" s="124"/>
      <c r="C13" s="125"/>
      <c r="D13" s="86">
        <f>B13+C13</f>
        <v>0</v>
      </c>
    </row>
    <row r="14" spans="1:4" s="33" customFormat="1" ht="37.5" customHeight="1">
      <c r="A14" s="36"/>
      <c r="B14" s="87"/>
      <c r="C14" s="87">
        <f>SUM(C15)</f>
        <v>0</v>
      </c>
      <c r="D14" s="88">
        <f>SUM(D15)</f>
        <v>0</v>
      </c>
    </row>
    <row r="15" spans="1:4" s="33" customFormat="1" ht="37.5" customHeight="1">
      <c r="A15" s="35"/>
      <c r="B15" s="124"/>
      <c r="C15" s="125"/>
      <c r="D15" s="86">
        <f>B15+C15</f>
        <v>0</v>
      </c>
    </row>
    <row r="16" spans="1:4" s="33" customFormat="1" ht="37.5" customHeight="1">
      <c r="A16" s="89"/>
      <c r="B16" s="40"/>
      <c r="C16" s="90"/>
      <c r="D16" s="41"/>
    </row>
    <row r="17" spans="1:4" s="33" customFormat="1" ht="37.5" customHeight="1">
      <c r="A17" s="89"/>
      <c r="B17" s="40"/>
      <c r="C17" s="90"/>
      <c r="D17" s="41"/>
    </row>
    <row r="18" spans="1:4" s="33" customFormat="1" ht="37.5" customHeight="1">
      <c r="A18" s="39"/>
      <c r="B18" s="40"/>
      <c r="C18" s="40"/>
      <c r="D18" s="41"/>
    </row>
    <row r="19" spans="1:4" s="33" customFormat="1" ht="37.5" customHeight="1">
      <c r="A19" s="39"/>
      <c r="B19" s="40"/>
      <c r="C19" s="40"/>
      <c r="D19" s="41"/>
    </row>
    <row r="20" spans="1:4" s="33" customFormat="1" ht="37.5" customHeight="1">
      <c r="A20" s="39"/>
      <c r="B20" s="40"/>
      <c r="C20" s="40"/>
      <c r="D20" s="41"/>
    </row>
    <row r="21" spans="1:4" s="33" customFormat="1" ht="25.5" customHeight="1" thickBot="1">
      <c r="A21" s="42"/>
      <c r="B21" s="43"/>
      <c r="C21" s="43"/>
      <c r="D21" s="44"/>
    </row>
  </sheetData>
  <sheetProtection/>
  <mergeCells count="3">
    <mergeCell ref="A2:D2"/>
    <mergeCell ref="A3:D3"/>
    <mergeCell ref="B4:C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view="pageBreakPreview" zoomScaleNormal="70" zoomScaleSheetLayoutView="100" zoomScalePageLayoutView="0" workbookViewId="0" topLeftCell="A1">
      <selection activeCell="A21" sqref="A21:IV21"/>
    </sheetView>
  </sheetViews>
  <sheetFormatPr defaultColWidth="11.00390625" defaultRowHeight="16.5"/>
  <cols>
    <col min="1" max="1" width="51.875" style="25" customWidth="1"/>
    <col min="2" max="2" width="38.25390625" style="25" customWidth="1"/>
    <col min="3" max="3" width="31.125" style="25" customWidth="1"/>
    <col min="4" max="4" width="26.75390625" style="25" customWidth="1"/>
    <col min="5" max="16384" width="11.00390625" style="25" customWidth="1"/>
  </cols>
  <sheetData>
    <row r="1" ht="18" customHeight="1"/>
    <row r="2" spans="1:4" s="26" customFormat="1" ht="36.75" customHeight="1">
      <c r="A2" s="135" t="s">
        <v>42</v>
      </c>
      <c r="B2" s="136"/>
      <c r="C2" s="45"/>
      <c r="D2" s="45"/>
    </row>
    <row r="3" spans="1:4" s="47" customFormat="1" ht="31.5" customHeight="1" thickBot="1">
      <c r="A3" s="132" t="s">
        <v>72</v>
      </c>
      <c r="B3" s="29" t="s">
        <v>19</v>
      </c>
      <c r="C3" s="46"/>
      <c r="D3" s="46"/>
    </row>
    <row r="4" spans="1:2" s="33" customFormat="1" ht="45" customHeight="1">
      <c r="A4" s="31" t="s">
        <v>61</v>
      </c>
      <c r="B4" s="131" t="s">
        <v>20</v>
      </c>
    </row>
    <row r="5" spans="1:2" s="33" customFormat="1" ht="24.75" customHeight="1">
      <c r="A5" s="36" t="s">
        <v>21</v>
      </c>
      <c r="B5" s="50"/>
    </row>
    <row r="6" spans="1:2" s="33" customFormat="1" ht="24.75" customHeight="1">
      <c r="A6" s="48" t="s">
        <v>77</v>
      </c>
      <c r="B6" s="91">
        <v>7186421</v>
      </c>
    </row>
    <row r="7" spans="1:2" s="33" customFormat="1" ht="24.75" customHeight="1">
      <c r="A7" s="49" t="s">
        <v>22</v>
      </c>
      <c r="B7" s="91">
        <v>-7226601</v>
      </c>
    </row>
    <row r="8" spans="1:2" s="33" customFormat="1" ht="24.75" customHeight="1">
      <c r="A8" s="49" t="s">
        <v>78</v>
      </c>
      <c r="B8" s="91">
        <f>B6+B7</f>
        <v>-40180</v>
      </c>
    </row>
    <row r="9" spans="1:2" s="33" customFormat="1" ht="24.75" customHeight="1">
      <c r="A9" s="49" t="s">
        <v>44</v>
      </c>
      <c r="B9" s="91"/>
    </row>
    <row r="10" spans="1:2" s="33" customFormat="1" ht="24.75" customHeight="1">
      <c r="A10" s="49" t="s">
        <v>80</v>
      </c>
      <c r="B10" s="91">
        <f>B8</f>
        <v>-40180</v>
      </c>
    </row>
    <row r="11" spans="1:2" s="33" customFormat="1" ht="24.75" customHeight="1">
      <c r="A11" s="49" t="s">
        <v>30</v>
      </c>
      <c r="B11" s="91">
        <v>73873</v>
      </c>
    </row>
    <row r="12" spans="1:2" s="33" customFormat="1" ht="24.75" customHeight="1">
      <c r="A12" s="49" t="s">
        <v>29</v>
      </c>
      <c r="B12" s="91">
        <v>7152338</v>
      </c>
    </row>
    <row r="13" spans="1:2" s="33" customFormat="1" ht="24.75" customHeight="1">
      <c r="A13" s="49" t="s">
        <v>43</v>
      </c>
      <c r="B13" s="91"/>
    </row>
    <row r="14" spans="1:2" s="33" customFormat="1" ht="24.75" customHeight="1">
      <c r="A14" s="39" t="s">
        <v>79</v>
      </c>
      <c r="B14" s="92">
        <f>SUM(B10:B12)</f>
        <v>7186031</v>
      </c>
    </row>
    <row r="15" spans="1:2" s="33" customFormat="1" ht="76.5" customHeight="1">
      <c r="A15" s="36"/>
      <c r="B15" s="50"/>
    </row>
    <row r="16" spans="1:2" s="33" customFormat="1" ht="96.75" customHeight="1">
      <c r="A16" s="39"/>
      <c r="B16" s="51"/>
    </row>
    <row r="17" spans="1:2" s="33" customFormat="1" ht="76.5" customHeight="1">
      <c r="A17" s="39"/>
      <c r="B17" s="51"/>
    </row>
    <row r="18" spans="1:2" s="33" customFormat="1" ht="76.5" customHeight="1" hidden="1">
      <c r="A18" s="39"/>
      <c r="B18" s="51"/>
    </row>
    <row r="19" spans="1:2" s="33" customFormat="1" ht="32.25" customHeight="1">
      <c r="A19" s="39"/>
      <c r="B19" s="51"/>
    </row>
    <row r="20" spans="1:2" s="37" customFormat="1" ht="24.75" customHeight="1">
      <c r="A20" s="36" t="s">
        <v>81</v>
      </c>
      <c r="B20" s="51">
        <f>B14</f>
        <v>7186031</v>
      </c>
    </row>
    <row r="21" spans="1:2" s="37" customFormat="1" ht="24.75" customHeight="1">
      <c r="A21" s="36" t="s">
        <v>23</v>
      </c>
      <c r="B21" s="51">
        <v>39904289</v>
      </c>
    </row>
    <row r="22" spans="1:2" s="37" customFormat="1" ht="24.75" customHeight="1" thickBot="1">
      <c r="A22" s="78" t="s">
        <v>24</v>
      </c>
      <c r="B22" s="93">
        <f>B21+B20</f>
        <v>47090320</v>
      </c>
    </row>
    <row r="23" spans="1:8" s="59" customFormat="1" ht="17.25" customHeight="1">
      <c r="A23" s="52" t="s">
        <v>25</v>
      </c>
      <c r="B23" s="53"/>
      <c r="C23" s="54"/>
      <c r="D23" s="55"/>
      <c r="E23" s="55"/>
      <c r="F23" s="56"/>
      <c r="G23" s="57"/>
      <c r="H23" s="58"/>
    </row>
    <row r="24" spans="1:8" s="30" customFormat="1" ht="41.25" customHeight="1">
      <c r="A24" s="143" t="s">
        <v>45</v>
      </c>
      <c r="B24" s="134"/>
      <c r="C24" s="11"/>
      <c r="D24" s="11"/>
      <c r="E24" s="11"/>
      <c r="F24" s="11"/>
      <c r="G24" s="11"/>
      <c r="H24" s="11"/>
    </row>
    <row r="25" spans="1:8" s="47" customFormat="1" ht="36" customHeight="1">
      <c r="A25" s="144"/>
      <c r="B25" s="145"/>
      <c r="C25" s="60"/>
      <c r="D25" s="60"/>
      <c r="E25" s="60"/>
      <c r="F25" s="60"/>
      <c r="G25" s="60"/>
      <c r="H25" s="60"/>
    </row>
  </sheetData>
  <sheetProtection/>
  <mergeCells count="3">
    <mergeCell ref="A2:B2"/>
    <mergeCell ref="A24:B24"/>
    <mergeCell ref="A25:B25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view="pageBreakPreview" zoomScaleSheetLayoutView="100" zoomScalePageLayoutView="0" workbookViewId="0" topLeftCell="A1">
      <selection activeCell="A21" sqref="A21:IV21"/>
    </sheetView>
  </sheetViews>
  <sheetFormatPr defaultColWidth="9.00390625" defaultRowHeight="16.5"/>
  <cols>
    <col min="1" max="1" width="23.50390625" style="61" customWidth="1"/>
    <col min="2" max="2" width="14.50390625" style="61" customWidth="1"/>
    <col min="3" max="3" width="8.375" style="61" bestFit="1" customWidth="1"/>
    <col min="4" max="4" width="23.50390625" style="61" customWidth="1"/>
    <col min="5" max="5" width="14.50390625" style="61" customWidth="1"/>
    <col min="6" max="6" width="7.375" style="61" customWidth="1"/>
    <col min="7" max="16384" width="9.00390625" style="61" customWidth="1"/>
  </cols>
  <sheetData>
    <row r="1" ht="18" customHeight="1"/>
    <row r="2" spans="1:6" ht="36.75" customHeight="1">
      <c r="A2" s="146" t="s">
        <v>26</v>
      </c>
      <c r="B2" s="147"/>
      <c r="C2" s="147"/>
      <c r="D2" s="147"/>
      <c r="E2" s="147"/>
      <c r="F2" s="147"/>
    </row>
    <row r="3" spans="1:6" s="63" customFormat="1" ht="27" customHeight="1" thickBot="1">
      <c r="A3" s="62"/>
      <c r="B3" s="148" t="s">
        <v>73</v>
      </c>
      <c r="C3" s="149"/>
      <c r="D3" s="149"/>
      <c r="E3" s="150" t="s">
        <v>1</v>
      </c>
      <c r="F3" s="151"/>
    </row>
    <row r="4" spans="1:6" s="64" customFormat="1" ht="22.5" customHeight="1">
      <c r="A4" s="152" t="s">
        <v>27</v>
      </c>
      <c r="B4" s="154" t="s">
        <v>14</v>
      </c>
      <c r="C4" s="155"/>
      <c r="D4" s="154" t="s">
        <v>35</v>
      </c>
      <c r="E4" s="154" t="s">
        <v>14</v>
      </c>
      <c r="F4" s="157"/>
    </row>
    <row r="5" spans="1:6" s="64" customFormat="1" ht="22.5" customHeight="1">
      <c r="A5" s="153"/>
      <c r="B5" s="65" t="s">
        <v>36</v>
      </c>
      <c r="C5" s="65" t="s">
        <v>28</v>
      </c>
      <c r="D5" s="156"/>
      <c r="E5" s="65" t="s">
        <v>36</v>
      </c>
      <c r="F5" s="66" t="s">
        <v>28</v>
      </c>
    </row>
    <row r="6" spans="1:6" s="71" customFormat="1" ht="9.75" customHeight="1">
      <c r="A6" s="67"/>
      <c r="B6" s="68"/>
      <c r="C6" s="69"/>
      <c r="D6" s="67"/>
      <c r="E6" s="68"/>
      <c r="F6" s="70"/>
    </row>
    <row r="7" spans="1:6" s="72" customFormat="1" ht="24.75" customHeight="1">
      <c r="A7" s="75" t="s">
        <v>31</v>
      </c>
      <c r="B7" s="96">
        <f>B8</f>
        <v>47092873</v>
      </c>
      <c r="C7" s="97">
        <v>100</v>
      </c>
      <c r="D7" s="75" t="s">
        <v>37</v>
      </c>
      <c r="E7" s="96">
        <f>E8</f>
        <v>45000000</v>
      </c>
      <c r="F7" s="98">
        <v>95.56</v>
      </c>
    </row>
    <row r="8" spans="1:6" s="72" customFormat="1" ht="24.75" customHeight="1">
      <c r="A8" s="74" t="s">
        <v>33</v>
      </c>
      <c r="B8" s="96">
        <f>B9+B11</f>
        <v>47092873</v>
      </c>
      <c r="C8" s="97">
        <v>100</v>
      </c>
      <c r="D8" s="126" t="s">
        <v>46</v>
      </c>
      <c r="E8" s="96">
        <f>E9</f>
        <v>45000000</v>
      </c>
      <c r="F8" s="98">
        <v>95.56</v>
      </c>
    </row>
    <row r="9" spans="1:6" s="72" customFormat="1" ht="24.75" customHeight="1">
      <c r="A9" s="127" t="s">
        <v>51</v>
      </c>
      <c r="B9" s="100">
        <f>B10</f>
        <v>47090320</v>
      </c>
      <c r="C9" s="101">
        <v>99.99</v>
      </c>
      <c r="D9" s="128" t="s">
        <v>48</v>
      </c>
      <c r="E9" s="100">
        <f>E10</f>
        <v>45000000</v>
      </c>
      <c r="F9" s="103">
        <v>95.56</v>
      </c>
    </row>
    <row r="10" spans="1:6" s="72" customFormat="1" ht="24.75" customHeight="1">
      <c r="A10" s="127" t="s">
        <v>52</v>
      </c>
      <c r="B10" s="100">
        <v>47090320</v>
      </c>
      <c r="C10" s="101">
        <v>99.99</v>
      </c>
      <c r="D10" s="129" t="s">
        <v>49</v>
      </c>
      <c r="E10" s="100">
        <v>45000000</v>
      </c>
      <c r="F10" s="103">
        <v>95.56</v>
      </c>
    </row>
    <row r="11" spans="1:6" s="72" customFormat="1" ht="24.75" customHeight="1">
      <c r="A11" s="127" t="s">
        <v>53</v>
      </c>
      <c r="B11" s="100">
        <f>B12</f>
        <v>2553</v>
      </c>
      <c r="C11" s="101">
        <v>0.01</v>
      </c>
      <c r="D11" s="102"/>
      <c r="E11" s="104"/>
      <c r="F11" s="105"/>
    </row>
    <row r="12" spans="1:6" s="72" customFormat="1" ht="24.75" customHeight="1">
      <c r="A12" s="127" t="s">
        <v>54</v>
      </c>
      <c r="B12" s="100">
        <v>2553</v>
      </c>
      <c r="C12" s="101">
        <v>0.01</v>
      </c>
      <c r="D12" s="102"/>
      <c r="E12" s="104"/>
      <c r="F12" s="105"/>
    </row>
    <row r="13" spans="1:6" s="72" customFormat="1" ht="24.75" customHeight="1">
      <c r="A13" s="74" t="s">
        <v>34</v>
      </c>
      <c r="B13" s="106"/>
      <c r="C13" s="107"/>
      <c r="D13" s="75" t="s">
        <v>38</v>
      </c>
      <c r="E13" s="96">
        <f>E14+E17</f>
        <v>2092873</v>
      </c>
      <c r="F13" s="98">
        <v>4.44</v>
      </c>
    </row>
    <row r="14" spans="1:6" s="72" customFormat="1" ht="24.75" customHeight="1">
      <c r="A14" s="127" t="s">
        <v>55</v>
      </c>
      <c r="B14" s="104"/>
      <c r="C14" s="108"/>
      <c r="D14" s="99" t="s">
        <v>82</v>
      </c>
      <c r="E14" s="109">
        <f>E15</f>
        <v>65070536</v>
      </c>
      <c r="F14" s="98">
        <v>138.17</v>
      </c>
    </row>
    <row r="15" spans="1:6" s="72" customFormat="1" ht="76.5" customHeight="1">
      <c r="A15" s="128" t="s">
        <v>56</v>
      </c>
      <c r="B15" s="100">
        <v>62977663</v>
      </c>
      <c r="C15" s="101">
        <v>133.73</v>
      </c>
      <c r="D15" s="122" t="s">
        <v>47</v>
      </c>
      <c r="E15" s="110">
        <f>E16</f>
        <v>65070536</v>
      </c>
      <c r="F15" s="103">
        <v>138.17</v>
      </c>
    </row>
    <row r="16" spans="1:6" s="72" customFormat="1" ht="96.75" customHeight="1">
      <c r="A16" s="128" t="s">
        <v>57</v>
      </c>
      <c r="B16" s="111">
        <v>-62977663</v>
      </c>
      <c r="C16" s="101">
        <v>-133.73</v>
      </c>
      <c r="D16" s="121" t="s">
        <v>50</v>
      </c>
      <c r="E16" s="110">
        <f>2092873+62977663</f>
        <v>65070536</v>
      </c>
      <c r="F16" s="103">
        <v>138.17</v>
      </c>
    </row>
    <row r="17" spans="1:6" s="72" customFormat="1" ht="24.75" customHeight="1">
      <c r="A17" s="73"/>
      <c r="B17" s="104"/>
      <c r="C17" s="108"/>
      <c r="D17" s="115" t="s">
        <v>58</v>
      </c>
      <c r="E17" s="111">
        <f>E18</f>
        <v>-62977663</v>
      </c>
      <c r="F17" s="103">
        <v>-133.73</v>
      </c>
    </row>
    <row r="18" spans="1:6" s="72" customFormat="1" ht="76.5" customHeight="1">
      <c r="A18" s="73"/>
      <c r="B18" s="104"/>
      <c r="C18" s="108"/>
      <c r="D18" s="120" t="s">
        <v>59</v>
      </c>
      <c r="E18" s="111">
        <f>E19</f>
        <v>-62977663</v>
      </c>
      <c r="F18" s="103">
        <v>-133.73</v>
      </c>
    </row>
    <row r="19" spans="1:6" s="72" customFormat="1" ht="96.75" customHeight="1">
      <c r="A19" s="73"/>
      <c r="B19" s="104"/>
      <c r="C19" s="108"/>
      <c r="D19" s="128" t="s">
        <v>60</v>
      </c>
      <c r="E19" s="111">
        <v>-62977663</v>
      </c>
      <c r="F19" s="103">
        <v>-133.73</v>
      </c>
    </row>
    <row r="20" spans="1:6" ht="29.25" customHeight="1" thickBot="1">
      <c r="A20" s="76" t="s">
        <v>32</v>
      </c>
      <c r="B20" s="112">
        <f>B7</f>
        <v>47092873</v>
      </c>
      <c r="C20" s="113">
        <v>100</v>
      </c>
      <c r="D20" s="77" t="s">
        <v>39</v>
      </c>
      <c r="E20" s="112">
        <f>E13+E7</f>
        <v>47092873</v>
      </c>
      <c r="F20" s="114">
        <v>100</v>
      </c>
    </row>
  </sheetData>
  <sheetProtection/>
  <mergeCells count="7">
    <mergeCell ref="A2:F2"/>
    <mergeCell ref="B3:D3"/>
    <mergeCell ref="E3:F3"/>
    <mergeCell ref="A4:A5"/>
    <mergeCell ref="B4:C4"/>
    <mergeCell ref="D4:D5"/>
    <mergeCell ref="E4:F4"/>
  </mergeCells>
  <printOptions horizontalCentered="1"/>
  <pageMargins left="0.5905511811023623" right="0.3937007874015748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徐璧玲</dc:creator>
  <cp:keywords/>
  <dc:description/>
  <cp:lastModifiedBy>林聖偉</cp:lastModifiedBy>
  <cp:lastPrinted>2020-04-16T03:11:40Z</cp:lastPrinted>
  <dcterms:created xsi:type="dcterms:W3CDTF">2015-04-16T07:59:55Z</dcterms:created>
  <dcterms:modified xsi:type="dcterms:W3CDTF">2020-04-16T03:12:19Z</dcterms:modified>
  <cp:category/>
  <cp:version/>
  <cp:contentType/>
  <cp:contentStatus/>
</cp:coreProperties>
</file>