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2"/>
  </bookViews>
  <sheets>
    <sheet name="餘絀表及撥補表" sheetId="1" r:id="rId1"/>
    <sheet name="現金流量決算表及平衡表107 (2)" sheetId="2" state="hidden" r:id="rId2"/>
    <sheet name="現流表及平衡表" sheetId="3" r:id="rId3"/>
  </sheets>
  <definedNames>
    <definedName name="_xlfn.IFERROR" hidden="1">#NAME?</definedName>
    <definedName name="_xlnm.Print_Area" localSheetId="1">'現金流量決算表及平衡表107 (2)'!$A$1:$K$43</definedName>
    <definedName name="_xlnm.Print_Area" localSheetId="2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<sst xmlns="http://schemas.openxmlformats.org/spreadsheetml/2006/main" count="115" uniqueCount="72">
  <si>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</si>
  <si>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</si>
  <si>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</si>
  <si>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</si>
  <si>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</si>
  <si>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</si>
  <si>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</si>
  <si>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</si>
  <si>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</si>
  <si>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</si>
  <si>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</si>
  <si>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</si>
  <si>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</si>
  <si>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</si>
  <si>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</si>
  <si>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</si>
  <si>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</si>
  <si>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</si>
  <si>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</si>
  <si>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</si>
  <si>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</si>
  <si>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</si>
  <si>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</si>
  <si>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</si>
  <si>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</si>
  <si>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</si>
  <si>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</si>
  <si>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</si>
  <si>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</si>
  <si>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融資活動之現金流量</t>
  </si>
  <si>
    <t xml:space="preserve">  融資活動之淨現金流入（流出－）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</si>
  <si>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</si>
  <si>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</si>
  <si>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</si>
  <si>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</si>
  <si>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</si>
  <si>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</si>
  <si>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</si>
  <si>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增加基金、公積及填補短絀</t>
  </si>
  <si>
    <t>流動資產</t>
  </si>
  <si>
    <t>在校學生獎學基金現金流量決算表</t>
  </si>
  <si>
    <t>在校學生獎學基金平衡表</t>
  </si>
  <si>
    <t>淨值</t>
  </si>
  <si>
    <t>基金</t>
  </si>
  <si>
    <t>折減基金</t>
  </si>
  <si>
    <t>調整非現金項目</t>
  </si>
  <si>
    <t>累計餘絀</t>
  </si>
  <si>
    <t>本年度預算數</t>
  </si>
  <si>
    <t>本年度
預算數</t>
  </si>
  <si>
    <t>填補累計短絀</t>
  </si>
  <si>
    <r>
      <t xml:space="preserve">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細明體"/>
        <family val="3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</si>
  <si>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</si>
  <si>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金額</t>
  </si>
  <si>
    <t>利息股利之調整</t>
  </si>
  <si>
    <t>收取利息</t>
  </si>
  <si>
    <t>本期賸餘（短絀）</t>
  </si>
  <si>
    <t>現金及約當現金之淨增（淨減）</t>
  </si>
  <si>
    <t>本期賸餘（短絀）</t>
  </si>
  <si>
    <r>
      <t>比較增減</t>
    </r>
  </si>
  <si>
    <r>
      <t>比較增減</t>
    </r>
  </si>
  <si>
    <t>在校學生獎學基金現金流量表</t>
  </si>
  <si>
    <t>在校學生獎學基金收支餘絀表</t>
  </si>
  <si>
    <t>在校學生獎學基金餘絀撥補表</t>
  </si>
  <si>
    <t>收取股利</t>
  </si>
  <si>
    <t>支付利息</t>
  </si>
  <si>
    <t>未計利息股利之本期賸餘（短絀）</t>
  </si>
  <si>
    <t>未計利息股利之現金流入（流出）</t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</si>
  <si>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</si>
  <si>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</si>
  <si>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細明體"/>
        <family val="3"/>
      </rPr>
      <t>年度</t>
    </r>
  </si>
  <si>
    <r>
      <t xml:space="preserve">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</si>
  <si>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 xml:space="preserve">    業務活動之淨現金流入（流出）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</si>
</sst>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  <numFmt numFmtId="184" formatCode="_-* #,##0_-;\-* #,##0_-;_-* &quot;-&quot;??_-;_-@_-"/>
    <numFmt numFmtId="185" formatCode="_-* #,##0.0_-;\-* #,##0.0_-;_-* &quot;-&quot;??_-;_-@_-"/>
    <numFmt numFmtId="186" formatCode="#,##0_ "/>
    <numFmt numFmtId="187" formatCode="#,##0.00_ "/>
  </numFmts>
  <fonts count="59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sz val="12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horizontal="right" vertical="center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8" fillId="0" borderId="14" xfId="0" applyNumberFormat="1" applyFont="1" applyBorder="1" applyAlignment="1" applyProtection="1">
      <alignment horizontal="left" vertical="center"/>
      <protection locked="0"/>
    </xf>
    <xf numFmtId="181" fontId="19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distributed" vertical="center" indent="1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181" fontId="19" fillId="0" borderId="17" xfId="0" applyNumberFormat="1" applyFont="1" applyBorder="1" applyAlignment="1" applyProtection="1">
      <alignment vertical="center"/>
      <protection/>
    </xf>
    <xf numFmtId="181" fontId="19" fillId="0" borderId="18" xfId="0" applyNumberFormat="1" applyFont="1" applyBorder="1" applyAlignment="1" applyProtection="1">
      <alignment vertical="center" readingOrder="2"/>
      <protection/>
    </xf>
    <xf numFmtId="181" fontId="19" fillId="0" borderId="17" xfId="0" applyNumberFormat="1" applyFont="1" applyBorder="1" applyAlignment="1" applyProtection="1">
      <alignment horizontal="right" vertical="center"/>
      <protection/>
    </xf>
    <xf numFmtId="178" fontId="19" fillId="0" borderId="18" xfId="0" applyNumberFormat="1" applyFont="1" applyBorder="1" applyAlignment="1" applyProtection="1">
      <alignment vertical="center" readingOrder="2"/>
      <protection/>
    </xf>
    <xf numFmtId="0" fontId="17" fillId="0" borderId="0" xfId="0" applyFont="1" applyAlignment="1">
      <alignment vertical="center"/>
    </xf>
    <xf numFmtId="0" fontId="23" fillId="0" borderId="11" xfId="0" applyFont="1" applyBorder="1" applyAlignment="1" applyProtection="1">
      <alignment horizontal="left" vertical="center"/>
      <protection locked="0"/>
    </xf>
    <xf numFmtId="181" fontId="18" fillId="0" borderId="14" xfId="0" applyNumberFormat="1" applyFont="1" applyBorder="1" applyAlignment="1" applyProtection="1">
      <alignment horizontal="center" vertical="center"/>
      <protection/>
    </xf>
    <xf numFmtId="181" fontId="18" fillId="0" borderId="14" xfId="0" applyNumberFormat="1" applyFont="1" applyBorder="1" applyAlignment="1" applyProtection="1">
      <alignment horizontal="center" vertical="center"/>
      <protection locked="0"/>
    </xf>
    <xf numFmtId="181" fontId="18" fillId="0" borderId="14" xfId="0" applyNumberFormat="1" applyFont="1" applyBorder="1" applyAlignment="1" applyProtection="1">
      <alignment horizontal="right" vertical="center"/>
      <protection/>
    </xf>
    <xf numFmtId="178" fontId="18" fillId="0" borderId="12" xfId="0" applyNumberFormat="1" applyFont="1" applyBorder="1" applyAlignment="1" applyProtection="1">
      <alignment horizontal="right" vertical="center" readingOrder="2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181" fontId="19" fillId="0" borderId="14" xfId="0" applyNumberFormat="1" applyFont="1" applyBorder="1" applyAlignment="1" applyProtection="1">
      <alignment horizontal="right" vertical="center"/>
      <protection/>
    </xf>
    <xf numFmtId="178" fontId="19" fillId="0" borderId="12" xfId="0" applyNumberFormat="1" applyFont="1" applyBorder="1" applyAlignment="1" applyProtection="1">
      <alignment vertical="center" readingOrder="2"/>
      <protection/>
    </xf>
    <xf numFmtId="181" fontId="19" fillId="0" borderId="19" xfId="0" applyNumberFormat="1" applyFont="1" applyBorder="1" applyAlignment="1" applyProtection="1">
      <alignment vertical="center"/>
      <protection/>
    </xf>
    <xf numFmtId="181" fontId="19" fillId="0" borderId="19" xfId="0" applyNumberFormat="1" applyFont="1" applyBorder="1" applyAlignment="1" applyProtection="1">
      <alignment horizontal="right" vertical="center"/>
      <protection/>
    </xf>
    <xf numFmtId="178" fontId="19" fillId="0" borderId="13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181" fontId="18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181" fontId="18" fillId="0" borderId="14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178" fontId="18" fillId="0" borderId="12" xfId="0" applyNumberFormat="1" applyFont="1" applyBorder="1" applyAlignment="1" applyProtection="1">
      <alignment vertical="center" readingOrder="2"/>
      <protection/>
    </xf>
    <xf numFmtId="178" fontId="19" fillId="0" borderId="12" xfId="0" applyNumberFormat="1" applyFont="1" applyBorder="1" applyAlignment="1" applyProtection="1">
      <alignment horizontal="right" vertical="center" readingOrder="2"/>
      <protection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left" vertical="top"/>
      <protection locked="0"/>
    </xf>
    <xf numFmtId="0" fontId="21" fillId="0" borderId="23" xfId="0" applyFont="1" applyBorder="1" applyAlignment="1" applyProtection="1">
      <alignment horizontal="distributed" vertical="center" indent="1"/>
      <protection/>
    </xf>
    <xf numFmtId="0" fontId="21" fillId="0" borderId="24" xfId="0" applyFont="1" applyBorder="1" applyAlignment="1" applyProtection="1">
      <alignment horizontal="distributed" vertical="center" indent="1"/>
      <protection/>
    </xf>
    <xf numFmtId="0" fontId="21" fillId="0" borderId="25" xfId="0" applyFont="1" applyBorder="1" applyAlignment="1" applyProtection="1">
      <alignment horizontal="distributed" vertical="center" indent="1"/>
      <protection/>
    </xf>
    <xf numFmtId="0" fontId="21" fillId="0" borderId="26" xfId="0" applyFont="1" applyBorder="1" applyAlignment="1" applyProtection="1">
      <alignment horizontal="distributed" vertical="center" indent="1"/>
      <protection/>
    </xf>
    <xf numFmtId="0" fontId="21" fillId="0" borderId="27" xfId="0" applyFont="1" applyBorder="1" applyAlignment="1" applyProtection="1">
      <alignment horizontal="distributed" vertical="center" indent="1"/>
      <protection/>
    </xf>
    <xf numFmtId="0" fontId="21" fillId="0" borderId="10" xfId="0" applyFont="1" applyBorder="1" applyAlignment="1" applyProtection="1">
      <alignment horizontal="distributed" vertical="center" indent="1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1" xfId="0" applyFont="1" applyBorder="1" applyAlignment="1" applyProtection="1">
      <alignment horizontal="distributed" vertical="center" inden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178" fontId="9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181" fontId="19" fillId="0" borderId="12" xfId="0" applyNumberFormat="1" applyFont="1" applyBorder="1" applyAlignment="1" applyProtection="1">
      <alignment horizontal="right" vertical="center"/>
      <protection/>
    </xf>
    <xf numFmtId="181" fontId="19" fillId="0" borderId="11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181" fontId="18" fillId="0" borderId="12" xfId="0" applyNumberFormat="1" applyFont="1" applyBorder="1" applyAlignment="1" applyProtection="1">
      <alignment horizontal="right" vertical="center"/>
      <protection locked="0"/>
    </xf>
    <xf numFmtId="181" fontId="18" fillId="0" borderId="11" xfId="0" applyNumberFormat="1" applyFont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8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8" xfId="0" applyFont="1" applyBorder="1" applyAlignment="1" applyProtection="1">
      <alignment horizontal="lef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28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22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A4" sqref="A4:B5"/>
    </sheetView>
  </sheetViews>
  <sheetFormatPr defaultColWidth="9.00390625" defaultRowHeight="16.5"/>
  <cols>
    <col min="1" max="1" width="1.4921875" style="19" customWidth="1"/>
    <col min="2" max="2" width="20.875" style="19" customWidth="1"/>
    <col min="3" max="3" width="14.625" style="19" customWidth="1"/>
    <col min="4" max="4" width="8.375" style="19" customWidth="1"/>
    <col min="5" max="5" width="14.625" style="19" customWidth="1"/>
    <col min="6" max="6" width="7.375" style="19" customWidth="1"/>
    <col min="7" max="7" width="14.625" style="19" customWidth="1"/>
    <col min="8" max="8" width="10.25390625" style="19" customWidth="1"/>
    <col min="9" max="16384" width="9.00390625" style="19" customWidth="1"/>
  </cols>
  <sheetData>
    <row r="1" spans="1:8" ht="27" customHeight="1">
      <c r="A1" s="52" t="s">
        <v>61</v>
      </c>
      <c r="B1" s="52"/>
      <c r="C1" s="52"/>
      <c r="D1" s="52"/>
      <c r="E1" s="52"/>
      <c r="F1" s="52"/>
      <c r="G1" s="52"/>
      <c r="H1" s="52"/>
    </row>
    <row r="2" spans="2:8" ht="18" customHeight="1">
      <c r="B2" s="53"/>
      <c r="C2" s="53"/>
      <c r="D2" s="53"/>
      <c r="E2" s="53"/>
      <c r="F2" s="53"/>
      <c r="G2" s="53"/>
      <c r="H2" s="53"/>
    </row>
    <row r="3" spans="2:8" s="1" customFormat="1" ht="20.25" thickBot="1">
      <c r="B3" s="2"/>
      <c r="C3" s="54" t="s">
        <v>67</v>
      </c>
      <c r="D3" s="54"/>
      <c r="E3" s="54"/>
      <c r="F3" s="54"/>
      <c r="G3" s="54"/>
      <c r="H3" s="54"/>
    </row>
    <row r="4" spans="1:8" ht="18.75" customHeight="1">
      <c r="A4" s="55" t="s">
        <v>9</v>
      </c>
      <c r="B4" s="56"/>
      <c r="C4" s="59" t="s">
        <v>47</v>
      </c>
      <c r="D4" s="59"/>
      <c r="E4" s="59" t="s">
        <v>11</v>
      </c>
      <c r="F4" s="59"/>
      <c r="G4" s="59" t="s">
        <v>58</v>
      </c>
      <c r="H4" s="60"/>
    </row>
    <row r="5" spans="1:8" ht="18.75" customHeight="1">
      <c r="A5" s="57"/>
      <c r="B5" s="58"/>
      <c r="C5" s="20" t="s">
        <v>52</v>
      </c>
      <c r="D5" s="21" t="s">
        <v>1</v>
      </c>
      <c r="E5" s="20" t="s">
        <v>52</v>
      </c>
      <c r="F5" s="21" t="s">
        <v>1</v>
      </c>
      <c r="G5" s="20" t="s">
        <v>52</v>
      </c>
      <c r="H5" s="22" t="s">
        <v>1</v>
      </c>
    </row>
    <row r="6" spans="1:8" ht="17.25" customHeight="1">
      <c r="A6" s="50" t="s">
        <v>19</v>
      </c>
      <c r="B6" s="51"/>
      <c r="C6" s="23">
        <f>C7</f>
        <v>68000</v>
      </c>
      <c r="D6" s="24">
        <f>C6/C6*100</f>
        <v>100</v>
      </c>
      <c r="E6" s="23">
        <f>E7</f>
        <v>68387</v>
      </c>
      <c r="F6" s="24">
        <f>E6/E6*100</f>
        <v>100</v>
      </c>
      <c r="G6" s="25">
        <f>G7</f>
        <v>387</v>
      </c>
      <c r="H6" s="26">
        <f>G6/C6*100</f>
        <v>0.5691176470588235</v>
      </c>
    </row>
    <row r="7" spans="1:8" ht="17.25" customHeight="1">
      <c r="A7" s="27"/>
      <c r="B7" s="28" t="s">
        <v>35</v>
      </c>
      <c r="C7" s="17">
        <v>68000</v>
      </c>
      <c r="D7" s="29">
        <f>C7/C6*100</f>
        <v>100</v>
      </c>
      <c r="E7" s="30">
        <v>68387</v>
      </c>
      <c r="F7" s="29">
        <f>E7/E6*100</f>
        <v>100</v>
      </c>
      <c r="G7" s="31">
        <f>E7-C7</f>
        <v>387</v>
      </c>
      <c r="H7" s="32">
        <f>G7/C7*100</f>
        <v>0.5691176470588235</v>
      </c>
    </row>
    <row r="8" spans="1:8" ht="17.25" customHeight="1">
      <c r="A8" s="61" t="s">
        <v>20</v>
      </c>
      <c r="B8" s="62"/>
      <c r="C8" s="18">
        <f>C9</f>
        <v>85000</v>
      </c>
      <c r="D8" s="18">
        <f>C8/C6*100</f>
        <v>125</v>
      </c>
      <c r="E8" s="18">
        <f>E9</f>
        <v>85000</v>
      </c>
      <c r="F8" s="18">
        <f>E8/E6*100</f>
        <v>124.29262871598404</v>
      </c>
      <c r="G8" s="35">
        <f>G9</f>
        <v>0</v>
      </c>
      <c r="H8" s="49">
        <f>G8/C8*100</f>
        <v>0</v>
      </c>
    </row>
    <row r="9" spans="1:8" ht="17.25" customHeight="1">
      <c r="A9" s="27"/>
      <c r="B9" s="28" t="s">
        <v>36</v>
      </c>
      <c r="C9" s="17">
        <v>85000</v>
      </c>
      <c r="D9" s="29">
        <f>C9/C7*100</f>
        <v>125</v>
      </c>
      <c r="E9" s="30">
        <v>85000</v>
      </c>
      <c r="F9" s="29">
        <f>E9/E7*100</f>
        <v>124.29262871598404</v>
      </c>
      <c r="G9" s="31">
        <f>E9-C9</f>
        <v>0</v>
      </c>
      <c r="H9" s="32">
        <f>G9/C9*100</f>
        <v>0</v>
      </c>
    </row>
    <row r="10" spans="1:8" ht="17.25" customHeight="1">
      <c r="A10" s="61" t="s">
        <v>57</v>
      </c>
      <c r="B10" s="62"/>
      <c r="C10" s="18">
        <f>C7-C9</f>
        <v>-17000</v>
      </c>
      <c r="D10" s="18">
        <f>D7-D9</f>
        <v>-25</v>
      </c>
      <c r="E10" s="18">
        <f>E7-E9</f>
        <v>-16613</v>
      </c>
      <c r="F10" s="18">
        <f>F7-F9</f>
        <v>-24.292628715984037</v>
      </c>
      <c r="G10" s="35">
        <f>G7-G9</f>
        <v>387</v>
      </c>
      <c r="H10" s="49">
        <f>G10/C10*100</f>
        <v>-2.276470588235294</v>
      </c>
    </row>
    <row r="11" spans="1:8" ht="17.25" customHeight="1">
      <c r="A11" s="27"/>
      <c r="B11" s="28"/>
      <c r="C11" s="17"/>
      <c r="D11" s="29">
        <v>0</v>
      </c>
      <c r="E11" s="30"/>
      <c r="F11" s="29">
        <v>0</v>
      </c>
      <c r="G11" s="31">
        <v>0</v>
      </c>
      <c r="H11" s="32">
        <v>0</v>
      </c>
    </row>
    <row r="12" spans="1:8" ht="17.25" customHeight="1">
      <c r="A12" s="61"/>
      <c r="B12" s="62"/>
      <c r="C12" s="18"/>
      <c r="D12" s="18"/>
      <c r="E12" s="18"/>
      <c r="F12" s="18"/>
      <c r="G12" s="35"/>
      <c r="H12" s="36"/>
    </row>
    <row r="13" spans="1:8" ht="17.25" customHeight="1">
      <c r="A13" s="33"/>
      <c r="B13" s="34"/>
      <c r="C13" s="18"/>
      <c r="D13" s="18"/>
      <c r="E13" s="18"/>
      <c r="F13" s="18"/>
      <c r="G13" s="35"/>
      <c r="H13" s="36"/>
    </row>
    <row r="14" spans="1:8" ht="17.25" customHeight="1">
      <c r="A14" s="33"/>
      <c r="B14" s="34"/>
      <c r="C14" s="18"/>
      <c r="D14" s="18"/>
      <c r="E14" s="18"/>
      <c r="F14" s="18"/>
      <c r="G14" s="35"/>
      <c r="H14" s="36"/>
    </row>
    <row r="15" spans="1:8" ht="17.25" customHeight="1">
      <c r="A15" s="27"/>
      <c r="B15" s="28"/>
      <c r="C15" s="17"/>
      <c r="D15" s="29"/>
      <c r="E15" s="30"/>
      <c r="F15" s="29"/>
      <c r="G15" s="31"/>
      <c r="H15" s="32"/>
    </row>
    <row r="16" spans="1:8" ht="17.25" customHeight="1">
      <c r="A16" s="27"/>
      <c r="B16" s="28"/>
      <c r="C16" s="17"/>
      <c r="D16" s="29">
        <v>0</v>
      </c>
      <c r="E16" s="30"/>
      <c r="F16" s="29">
        <v>0</v>
      </c>
      <c r="G16" s="31">
        <v>0</v>
      </c>
      <c r="H16" s="32">
        <v>0</v>
      </c>
    </row>
    <row r="17" spans="1:8" ht="17.25" customHeight="1">
      <c r="A17" s="27"/>
      <c r="B17" s="28"/>
      <c r="C17" s="17"/>
      <c r="D17" s="29">
        <v>0</v>
      </c>
      <c r="E17" s="30"/>
      <c r="F17" s="29">
        <v>0</v>
      </c>
      <c r="G17" s="31">
        <v>0</v>
      </c>
      <c r="H17" s="32">
        <v>0</v>
      </c>
    </row>
    <row r="18" spans="1:8" ht="17.25" customHeight="1">
      <c r="A18" s="27"/>
      <c r="B18" s="28"/>
      <c r="C18" s="17"/>
      <c r="D18" s="29">
        <v>0</v>
      </c>
      <c r="E18" s="30"/>
      <c r="F18" s="29">
        <v>0</v>
      </c>
      <c r="G18" s="31">
        <v>0</v>
      </c>
      <c r="H18" s="32">
        <v>0</v>
      </c>
    </row>
    <row r="19" spans="1:8" ht="17.25" customHeight="1">
      <c r="A19" s="27"/>
      <c r="B19" s="28"/>
      <c r="C19" s="17"/>
      <c r="D19" s="29">
        <v>0</v>
      </c>
      <c r="E19" s="30"/>
      <c r="F19" s="29">
        <v>0</v>
      </c>
      <c r="G19" s="31">
        <v>0</v>
      </c>
      <c r="H19" s="32">
        <v>0</v>
      </c>
    </row>
    <row r="20" spans="1:8" ht="17.25" customHeight="1" thickBot="1">
      <c r="A20" s="64"/>
      <c r="B20" s="65"/>
      <c r="C20" s="37"/>
      <c r="D20" s="37"/>
      <c r="E20" s="37"/>
      <c r="F20" s="37"/>
      <c r="G20" s="38"/>
      <c r="H20" s="39"/>
    </row>
    <row r="21" spans="2:8" ht="16.5" customHeight="1">
      <c r="B21" s="63"/>
      <c r="C21" s="63"/>
      <c r="D21" s="63"/>
      <c r="E21" s="63"/>
      <c r="F21" s="63"/>
      <c r="G21" s="63"/>
      <c r="H21" s="63"/>
    </row>
    <row r="22" spans="2:8" ht="16.5" customHeight="1">
      <c r="B22" s="66"/>
      <c r="C22" s="66"/>
      <c r="D22" s="66"/>
      <c r="E22" s="66"/>
      <c r="F22" s="66"/>
      <c r="G22" s="66"/>
      <c r="H22" s="66"/>
    </row>
    <row r="23" ht="16.5" customHeight="1"/>
    <row r="24" ht="16.5" customHeight="1"/>
    <row r="25" spans="1:8" ht="27" customHeight="1">
      <c r="A25" s="52" t="s">
        <v>62</v>
      </c>
      <c r="B25" s="52"/>
      <c r="C25" s="52"/>
      <c r="D25" s="52"/>
      <c r="E25" s="52"/>
      <c r="F25" s="52"/>
      <c r="G25" s="52"/>
      <c r="H25" s="52"/>
    </row>
    <row r="26" spans="2:8" ht="17.25" customHeight="1">
      <c r="B26" s="53"/>
      <c r="C26" s="53"/>
      <c r="D26" s="53"/>
      <c r="E26" s="53"/>
      <c r="F26" s="53"/>
      <c r="G26" s="53"/>
      <c r="H26" s="53"/>
    </row>
    <row r="27" spans="2:8" s="1" customFormat="1" ht="20.25" thickBot="1">
      <c r="B27" s="2"/>
      <c r="C27" s="54" t="s">
        <v>68</v>
      </c>
      <c r="D27" s="54"/>
      <c r="E27" s="54"/>
      <c r="F27" s="54"/>
      <c r="G27" s="54"/>
      <c r="H27" s="54"/>
    </row>
    <row r="28" spans="1:8" ht="18.75" customHeight="1">
      <c r="A28" s="55" t="s">
        <v>10</v>
      </c>
      <c r="B28" s="56"/>
      <c r="C28" s="59" t="s">
        <v>47</v>
      </c>
      <c r="D28" s="59"/>
      <c r="E28" s="59" t="s">
        <v>11</v>
      </c>
      <c r="F28" s="59"/>
      <c r="G28" s="59" t="s">
        <v>58</v>
      </c>
      <c r="H28" s="60"/>
    </row>
    <row r="29" spans="1:8" ht="18.75" customHeight="1">
      <c r="A29" s="57"/>
      <c r="B29" s="58"/>
      <c r="C29" s="20" t="s">
        <v>52</v>
      </c>
      <c r="D29" s="21" t="s">
        <v>1</v>
      </c>
      <c r="E29" s="20" t="s">
        <v>52</v>
      </c>
      <c r="F29" s="21" t="s">
        <v>1</v>
      </c>
      <c r="G29" s="20" t="s">
        <v>52</v>
      </c>
      <c r="H29" s="22" t="s">
        <v>1</v>
      </c>
    </row>
    <row r="30" spans="1:8" ht="17.25" customHeight="1">
      <c r="A30" s="50" t="s">
        <v>12</v>
      </c>
      <c r="B30" s="51"/>
      <c r="C30" s="23">
        <f>C31</f>
        <v>31000</v>
      </c>
      <c r="D30" s="24">
        <f>C30/C30*100</f>
        <v>100</v>
      </c>
      <c r="E30" s="23">
        <f>E31</f>
        <v>36407</v>
      </c>
      <c r="F30" s="24">
        <f>E30/E30*100</f>
        <v>100</v>
      </c>
      <c r="G30" s="23">
        <f>E30-C30</f>
        <v>5407</v>
      </c>
      <c r="H30" s="26">
        <f aca="true" t="shared" si="0" ref="H30:H39">G30/C30*100</f>
        <v>17.441935483870967</v>
      </c>
    </row>
    <row r="31" spans="1:8" ht="17.25" customHeight="1">
      <c r="A31" s="40"/>
      <c r="B31" s="28" t="s">
        <v>21</v>
      </c>
      <c r="C31" s="17">
        <v>31000</v>
      </c>
      <c r="D31" s="29">
        <f>C31/C30*100</f>
        <v>100</v>
      </c>
      <c r="E31" s="30">
        <v>36407</v>
      </c>
      <c r="F31" s="29">
        <f>E31/E30*100</f>
        <v>100</v>
      </c>
      <c r="G31" s="41">
        <f>E31-C31</f>
        <v>5407</v>
      </c>
      <c r="H31" s="32">
        <f t="shared" si="0"/>
        <v>17.441935483870967</v>
      </c>
    </row>
    <row r="32" spans="1:8" ht="17.25" customHeight="1">
      <c r="A32" s="61" t="s">
        <v>13</v>
      </c>
      <c r="B32" s="62"/>
      <c r="C32" s="18">
        <f>C33</f>
        <v>6000</v>
      </c>
      <c r="D32" s="18">
        <f>C32/C30*100</f>
        <v>19.35483870967742</v>
      </c>
      <c r="E32" s="18">
        <f>E33</f>
        <v>6377</v>
      </c>
      <c r="F32" s="18">
        <f>E32/E30*100</f>
        <v>17.515862334166506</v>
      </c>
      <c r="G32" s="18">
        <f aca="true" t="shared" si="1" ref="G32:G40">E32-C32</f>
        <v>377</v>
      </c>
      <c r="H32" s="36">
        <f t="shared" si="0"/>
        <v>6.283333333333334</v>
      </c>
    </row>
    <row r="33" spans="1:8" ht="17.25" customHeight="1">
      <c r="A33" s="42"/>
      <c r="B33" s="28" t="s">
        <v>49</v>
      </c>
      <c r="C33" s="17">
        <v>6000</v>
      </c>
      <c r="D33" s="29">
        <f>C33/C30*100</f>
        <v>19.35483870967742</v>
      </c>
      <c r="E33" s="30">
        <v>6377</v>
      </c>
      <c r="F33" s="29">
        <f>E33/E30*100</f>
        <v>17.515862334166506</v>
      </c>
      <c r="G33" s="41">
        <f t="shared" si="1"/>
        <v>377</v>
      </c>
      <c r="H33" s="48">
        <f t="shared" si="0"/>
        <v>6.283333333333334</v>
      </c>
    </row>
    <row r="34" spans="1:8" ht="17.25" customHeight="1">
      <c r="A34" s="33" t="s">
        <v>15</v>
      </c>
      <c r="B34" s="34"/>
      <c r="C34" s="18">
        <f>C30-C32</f>
        <v>25000</v>
      </c>
      <c r="D34" s="18">
        <f>C34/C30*100</f>
        <v>80.64516129032258</v>
      </c>
      <c r="E34" s="18">
        <f>E30-E32</f>
        <v>30030</v>
      </c>
      <c r="F34" s="18">
        <f>E34/E30*100</f>
        <v>82.48413766583349</v>
      </c>
      <c r="G34" s="18">
        <f>E34-C34</f>
        <v>5030</v>
      </c>
      <c r="H34" s="36">
        <f t="shared" si="0"/>
        <v>20.119999999999997</v>
      </c>
    </row>
    <row r="35" spans="1:8" ht="17.25" customHeight="1">
      <c r="A35" s="33" t="s">
        <v>14</v>
      </c>
      <c r="B35" s="34"/>
      <c r="C35" s="18">
        <f>C36</f>
        <v>17000</v>
      </c>
      <c r="D35" s="18">
        <f>C35/C35*100</f>
        <v>100</v>
      </c>
      <c r="E35" s="18">
        <f>E36</f>
        <v>16613</v>
      </c>
      <c r="F35" s="18">
        <f>E35/E35*100</f>
        <v>100</v>
      </c>
      <c r="G35" s="18">
        <f t="shared" si="1"/>
        <v>-387</v>
      </c>
      <c r="H35" s="36">
        <f t="shared" si="0"/>
        <v>-2.276470588235294</v>
      </c>
    </row>
    <row r="36" spans="1:8" ht="17.25" customHeight="1">
      <c r="A36" s="43"/>
      <c r="B36" s="28" t="s">
        <v>22</v>
      </c>
      <c r="C36" s="44">
        <v>17000</v>
      </c>
      <c r="D36" s="41">
        <f>C36/C35*100</f>
        <v>100</v>
      </c>
      <c r="E36" s="44">
        <v>16613</v>
      </c>
      <c r="F36" s="41">
        <f>E36/E35*100</f>
        <v>100</v>
      </c>
      <c r="G36" s="41">
        <f t="shared" si="1"/>
        <v>-387</v>
      </c>
      <c r="H36" s="48">
        <f t="shared" si="0"/>
        <v>-2.276470588235294</v>
      </c>
    </row>
    <row r="37" spans="1:8" ht="17.25" customHeight="1">
      <c r="A37" s="33" t="s">
        <v>16</v>
      </c>
      <c r="B37" s="34"/>
      <c r="C37" s="18">
        <f>C38+C39</f>
        <v>17000</v>
      </c>
      <c r="D37" s="18">
        <f>C37/C35*100</f>
        <v>100</v>
      </c>
      <c r="E37" s="18">
        <f>E38+E39</f>
        <v>16613</v>
      </c>
      <c r="F37" s="18">
        <f>E37/E35*100</f>
        <v>100</v>
      </c>
      <c r="G37" s="18">
        <f t="shared" si="1"/>
        <v>-387</v>
      </c>
      <c r="H37" s="36">
        <f t="shared" si="0"/>
        <v>-2.276470588235294</v>
      </c>
    </row>
    <row r="38" spans="1:8" ht="17.25" customHeight="1">
      <c r="A38" s="45"/>
      <c r="B38" s="28" t="s">
        <v>37</v>
      </c>
      <c r="C38" s="17">
        <v>6000</v>
      </c>
      <c r="D38" s="29">
        <f>C38/C35*100</f>
        <v>35.294117647058826</v>
      </c>
      <c r="E38" s="30">
        <v>6377</v>
      </c>
      <c r="F38" s="29">
        <f>E38/E35*100</f>
        <v>38.38560163727202</v>
      </c>
      <c r="G38" s="41">
        <f t="shared" si="1"/>
        <v>377</v>
      </c>
      <c r="H38" s="48">
        <f t="shared" si="0"/>
        <v>6.283333333333334</v>
      </c>
    </row>
    <row r="39" spans="1:8" ht="17.25" customHeight="1">
      <c r="A39" s="45"/>
      <c r="B39" s="28" t="s">
        <v>44</v>
      </c>
      <c r="C39" s="17">
        <v>11000</v>
      </c>
      <c r="D39" s="29">
        <f>C39/C35*100</f>
        <v>64.70588235294117</v>
      </c>
      <c r="E39" s="30">
        <v>10236</v>
      </c>
      <c r="F39" s="29">
        <f>E39/E35*100</f>
        <v>61.61439836272798</v>
      </c>
      <c r="G39" s="41">
        <f t="shared" si="1"/>
        <v>-764</v>
      </c>
      <c r="H39" s="48">
        <f t="shared" si="0"/>
        <v>-6.945454545454545</v>
      </c>
    </row>
    <row r="40" spans="1:8" ht="17.25" customHeight="1">
      <c r="A40" s="61" t="s">
        <v>17</v>
      </c>
      <c r="B40" s="62"/>
      <c r="C40" s="18">
        <f>C35-C37</f>
        <v>0</v>
      </c>
      <c r="D40" s="18">
        <v>0</v>
      </c>
      <c r="E40" s="18">
        <v>0</v>
      </c>
      <c r="F40" s="18">
        <v>0</v>
      </c>
      <c r="G40" s="41">
        <f t="shared" si="1"/>
        <v>0</v>
      </c>
      <c r="H40" s="36">
        <v>0</v>
      </c>
    </row>
    <row r="41" spans="1:8" ht="17.25" customHeight="1">
      <c r="A41" s="33"/>
      <c r="B41" s="34"/>
      <c r="C41" s="18"/>
      <c r="D41" s="18"/>
      <c r="E41" s="18"/>
      <c r="F41" s="18"/>
      <c r="G41" s="41"/>
      <c r="H41" s="36"/>
    </row>
    <row r="42" spans="1:8" ht="17.25" customHeight="1" thickBot="1">
      <c r="A42" s="64"/>
      <c r="B42" s="65"/>
      <c r="C42" s="37"/>
      <c r="D42" s="37"/>
      <c r="E42" s="37"/>
      <c r="F42" s="37"/>
      <c r="G42" s="37"/>
      <c r="H42" s="39"/>
    </row>
    <row r="43" spans="2:8" ht="15.75">
      <c r="B43" s="63"/>
      <c r="C43" s="63"/>
      <c r="D43" s="63"/>
      <c r="E43" s="63"/>
      <c r="F43" s="63"/>
      <c r="G43" s="63"/>
      <c r="H43" s="63"/>
    </row>
    <row r="44" spans="2:8" ht="15.75">
      <c r="B44" s="66"/>
      <c r="C44" s="66"/>
      <c r="D44" s="66"/>
      <c r="E44" s="66"/>
      <c r="F44" s="66"/>
      <c r="G44" s="66"/>
      <c r="H44" s="66"/>
    </row>
  </sheetData>
  <sheetProtection/>
  <mergeCells count="27">
    <mergeCell ref="B44:H44"/>
    <mergeCell ref="B22:H22"/>
    <mergeCell ref="A25:H25"/>
    <mergeCell ref="B26:H26"/>
    <mergeCell ref="C27:H27"/>
    <mergeCell ref="A28:B29"/>
    <mergeCell ref="C28:D28"/>
    <mergeCell ref="E28:F28"/>
    <mergeCell ref="G28:H28"/>
    <mergeCell ref="A30:B30"/>
    <mergeCell ref="A8:B8"/>
    <mergeCell ref="A10:B10"/>
    <mergeCell ref="A12:B12"/>
    <mergeCell ref="B43:H43"/>
    <mergeCell ref="A32:B32"/>
    <mergeCell ref="A40:B40"/>
    <mergeCell ref="A42:B42"/>
    <mergeCell ref="A20:B20"/>
    <mergeCell ref="B21:H21"/>
    <mergeCell ref="A6:B6"/>
    <mergeCell ref="A1:H1"/>
    <mergeCell ref="B2:H2"/>
    <mergeCell ref="C3:H3"/>
    <mergeCell ref="A4:B5"/>
    <mergeCell ref="C4:D4"/>
    <mergeCell ref="E4:F4"/>
    <mergeCell ref="G4:H4"/>
  </mergeCells>
  <dataValidations count="1">
    <dataValidation type="decimal" operator="greaterThanOrEqual" allowBlank="1" showInputMessage="1" showErrorMessage="1" sqref="C6:F9 C11:F19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view="pageBreakPreview" zoomScaleSheetLayoutView="100" zoomScalePageLayoutView="0" workbookViewId="0" topLeftCell="A1">
      <selection activeCell="H17" sqref="H17:I17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91" t="s">
        <v>40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7.25" customHeight="1"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2:11" ht="20.25" thickBot="1">
      <c r="B3" s="2"/>
      <c r="C3" s="147" t="s">
        <v>50</v>
      </c>
      <c r="D3" s="148"/>
      <c r="E3" s="148"/>
      <c r="F3" s="148"/>
      <c r="G3" s="148"/>
      <c r="H3" s="148"/>
      <c r="I3" s="94" t="s">
        <v>0</v>
      </c>
      <c r="J3" s="94"/>
      <c r="K3" s="94"/>
    </row>
    <row r="4" spans="1:11" ht="18.75" customHeight="1">
      <c r="A4" s="141" t="s">
        <v>10</v>
      </c>
      <c r="B4" s="141"/>
      <c r="C4" s="142"/>
      <c r="D4" s="145" t="s">
        <v>48</v>
      </c>
      <c r="E4" s="142"/>
      <c r="F4" s="145" t="s">
        <v>18</v>
      </c>
      <c r="G4" s="142"/>
      <c r="H4" s="133" t="s">
        <v>3</v>
      </c>
      <c r="I4" s="134"/>
      <c r="J4" s="134"/>
      <c r="K4" s="134"/>
    </row>
    <row r="5" spans="1:11" ht="18.75" customHeight="1">
      <c r="A5" s="143"/>
      <c r="B5" s="143"/>
      <c r="C5" s="144"/>
      <c r="D5" s="146"/>
      <c r="E5" s="144"/>
      <c r="F5" s="146"/>
      <c r="G5" s="144"/>
      <c r="H5" s="135" t="s">
        <v>4</v>
      </c>
      <c r="I5" s="136"/>
      <c r="J5" s="137" t="s">
        <v>1</v>
      </c>
      <c r="K5" s="138"/>
    </row>
    <row r="6" spans="1:11" ht="17.25" customHeight="1">
      <c r="A6" s="131" t="s">
        <v>26</v>
      </c>
      <c r="B6" s="131"/>
      <c r="C6" s="132"/>
      <c r="D6" s="99"/>
      <c r="E6" s="100"/>
      <c r="F6" s="99"/>
      <c r="G6" s="100"/>
      <c r="H6" s="99"/>
      <c r="I6" s="100"/>
      <c r="J6" s="139"/>
      <c r="K6" s="140"/>
    </row>
    <row r="7" spans="1:11" ht="17.25" customHeight="1">
      <c r="A7" s="6"/>
      <c r="B7" s="127" t="s">
        <v>27</v>
      </c>
      <c r="C7" s="128"/>
      <c r="D7" s="129">
        <v>-19000</v>
      </c>
      <c r="E7" s="130"/>
      <c r="F7" s="129">
        <v>-12566</v>
      </c>
      <c r="G7" s="130"/>
      <c r="H7" s="71">
        <f>F7-D7</f>
        <v>6434</v>
      </c>
      <c r="I7" s="72"/>
      <c r="J7" s="121">
        <f>H7/D7*100</f>
        <v>-33.86315789473684</v>
      </c>
      <c r="K7" s="122">
        <v>1.8883335184568109</v>
      </c>
    </row>
    <row r="8" spans="1:11" ht="17.25" customHeight="1">
      <c r="A8" s="6"/>
      <c r="B8" s="127" t="s">
        <v>45</v>
      </c>
      <c r="C8" s="128"/>
      <c r="D8" s="129">
        <v>0</v>
      </c>
      <c r="E8" s="130"/>
      <c r="F8" s="129">
        <v>-1231</v>
      </c>
      <c r="G8" s="130"/>
      <c r="H8" s="71">
        <f aca="true" t="shared" si="0" ref="H8:H15">F8-D8</f>
        <v>-1231</v>
      </c>
      <c r="I8" s="72"/>
      <c r="J8" s="121"/>
      <c r="K8" s="122"/>
    </row>
    <row r="9" spans="1:11" ht="17.25" customHeight="1">
      <c r="A9" s="6"/>
      <c r="B9" s="6" t="s">
        <v>28</v>
      </c>
      <c r="C9" s="7"/>
      <c r="D9" s="125">
        <v>-19000</v>
      </c>
      <c r="E9" s="126"/>
      <c r="F9" s="125">
        <v>-13797</v>
      </c>
      <c r="G9" s="126"/>
      <c r="H9" s="71">
        <f t="shared" si="0"/>
        <v>5203</v>
      </c>
      <c r="I9" s="72"/>
      <c r="J9" s="121">
        <f>H9/D9*100</f>
        <v>-27.38421052631579</v>
      </c>
      <c r="K9" s="122">
        <v>3.88833351845681</v>
      </c>
    </row>
    <row r="10" spans="1:11" ht="17.25" customHeight="1">
      <c r="A10" s="112" t="s">
        <v>29</v>
      </c>
      <c r="B10" s="112"/>
      <c r="C10" s="113"/>
      <c r="D10" s="115"/>
      <c r="E10" s="116"/>
      <c r="F10" s="115"/>
      <c r="G10" s="116"/>
      <c r="H10" s="71">
        <f t="shared" si="0"/>
        <v>0</v>
      </c>
      <c r="I10" s="72"/>
      <c r="J10" s="121"/>
      <c r="K10" s="122"/>
    </row>
    <row r="11" spans="1:11" ht="17.25" customHeight="1">
      <c r="A11" s="6"/>
      <c r="B11" s="123" t="s">
        <v>38</v>
      </c>
      <c r="C11" s="124"/>
      <c r="D11" s="69"/>
      <c r="E11" s="70"/>
      <c r="F11" s="69"/>
      <c r="G11" s="70"/>
      <c r="H11" s="71">
        <f t="shared" si="0"/>
        <v>0</v>
      </c>
      <c r="I11" s="72"/>
      <c r="J11" s="121"/>
      <c r="K11" s="122"/>
    </row>
    <row r="12" spans="1:11" ht="17.25" customHeight="1">
      <c r="A12" s="6"/>
      <c r="B12" s="6" t="s">
        <v>30</v>
      </c>
      <c r="C12" s="7"/>
      <c r="D12" s="115">
        <v>0</v>
      </c>
      <c r="E12" s="116"/>
      <c r="F12" s="115"/>
      <c r="G12" s="116"/>
      <c r="H12" s="71">
        <f t="shared" si="0"/>
        <v>0</v>
      </c>
      <c r="I12" s="72"/>
      <c r="J12" s="121"/>
      <c r="K12" s="122"/>
    </row>
    <row r="13" spans="1:11" ht="17.25" customHeight="1">
      <c r="A13" s="112" t="s">
        <v>23</v>
      </c>
      <c r="B13" s="112"/>
      <c r="C13" s="113"/>
      <c r="D13" s="115">
        <v>-19000</v>
      </c>
      <c r="E13" s="116"/>
      <c r="F13" s="115">
        <v>-13797</v>
      </c>
      <c r="G13" s="116"/>
      <c r="H13" s="71">
        <f t="shared" si="0"/>
        <v>5203</v>
      </c>
      <c r="I13" s="72"/>
      <c r="J13" s="121">
        <f>H13/D13*100</f>
        <v>-27.38421052631579</v>
      </c>
      <c r="K13" s="122">
        <v>7.88833351845681</v>
      </c>
    </row>
    <row r="14" spans="1:11" ht="17.25" customHeight="1">
      <c r="A14" s="112" t="s">
        <v>24</v>
      </c>
      <c r="B14" s="112"/>
      <c r="C14" s="113"/>
      <c r="D14" s="115">
        <v>6686000</v>
      </c>
      <c r="E14" s="116"/>
      <c r="F14" s="87">
        <v>6681772</v>
      </c>
      <c r="G14" s="114"/>
      <c r="H14" s="71">
        <f t="shared" si="0"/>
        <v>-4228</v>
      </c>
      <c r="I14" s="72"/>
      <c r="J14" s="121">
        <f>H14/D14*100</f>
        <v>-0.06323661381992222</v>
      </c>
      <c r="K14" s="122">
        <v>8.88833351845681</v>
      </c>
    </row>
    <row r="15" spans="1:11" ht="17.25" customHeight="1">
      <c r="A15" s="112" t="s">
        <v>25</v>
      </c>
      <c r="B15" s="112"/>
      <c r="C15" s="113"/>
      <c r="D15" s="115">
        <v>6667000</v>
      </c>
      <c r="E15" s="116"/>
      <c r="F15" s="115">
        <v>6667975</v>
      </c>
      <c r="G15" s="116"/>
      <c r="H15" s="71">
        <f t="shared" si="0"/>
        <v>975</v>
      </c>
      <c r="I15" s="72"/>
      <c r="J15" s="121">
        <f>H15/D15*100</f>
        <v>0.014624268786560672</v>
      </c>
      <c r="K15" s="122">
        <v>9.88833351845681</v>
      </c>
    </row>
    <row r="16" spans="1:11" ht="17.25" customHeight="1">
      <c r="A16" s="6"/>
      <c r="B16" s="6"/>
      <c r="C16" s="7"/>
      <c r="D16" s="115"/>
      <c r="E16" s="116"/>
      <c r="F16" s="115"/>
      <c r="G16" s="116"/>
      <c r="H16" s="115"/>
      <c r="I16" s="116"/>
      <c r="J16" s="106"/>
      <c r="K16" s="107"/>
    </row>
    <row r="17" spans="1:11" ht="17.25" customHeight="1">
      <c r="A17" s="117"/>
      <c r="B17" s="117"/>
      <c r="C17" s="118"/>
      <c r="D17" s="87"/>
      <c r="E17" s="114"/>
      <c r="F17" s="87"/>
      <c r="G17" s="114"/>
      <c r="H17" s="87"/>
      <c r="I17" s="114"/>
      <c r="J17" s="119"/>
      <c r="K17" s="120"/>
    </row>
    <row r="18" spans="1:11" ht="17.25" customHeight="1">
      <c r="A18" s="112"/>
      <c r="B18" s="112"/>
      <c r="C18" s="113"/>
      <c r="D18" s="115"/>
      <c r="E18" s="116"/>
      <c r="F18" s="115"/>
      <c r="G18" s="116"/>
      <c r="H18" s="115"/>
      <c r="I18" s="116"/>
      <c r="J18" s="106"/>
      <c r="K18" s="107"/>
    </row>
    <row r="19" spans="1:11" ht="17.25" customHeight="1">
      <c r="A19" s="112"/>
      <c r="B19" s="112"/>
      <c r="C19" s="113"/>
      <c r="D19" s="87"/>
      <c r="E19" s="114"/>
      <c r="F19" s="87"/>
      <c r="G19" s="114"/>
      <c r="H19" s="115"/>
      <c r="I19" s="116"/>
      <c r="J19" s="106"/>
      <c r="K19" s="107"/>
    </row>
    <row r="20" spans="1:11" ht="17.25" customHeight="1" thickBot="1">
      <c r="A20" s="108"/>
      <c r="B20" s="108"/>
      <c r="C20" s="109"/>
      <c r="D20" s="77"/>
      <c r="E20" s="78"/>
      <c r="F20" s="77"/>
      <c r="G20" s="78"/>
      <c r="H20" s="77"/>
      <c r="I20" s="78"/>
      <c r="J20" s="110"/>
      <c r="K20" s="111"/>
    </row>
    <row r="25" spans="2:11" ht="27" customHeight="1">
      <c r="B25" s="91" t="s">
        <v>41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 ht="17.2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3:11" ht="16.5" thickBot="1">
      <c r="C27" s="93" t="s">
        <v>51</v>
      </c>
      <c r="D27" s="93"/>
      <c r="E27" s="93"/>
      <c r="F27" s="93"/>
      <c r="G27" s="93"/>
      <c r="H27" s="93"/>
      <c r="I27" s="94" t="s">
        <v>0</v>
      </c>
      <c r="J27" s="94"/>
      <c r="K27" s="94"/>
    </row>
    <row r="28" spans="1:11" ht="35.25" customHeight="1">
      <c r="A28" s="96" t="s">
        <v>5</v>
      </c>
      <c r="B28" s="103"/>
      <c r="C28" s="95" t="s">
        <v>6</v>
      </c>
      <c r="D28" s="103"/>
      <c r="E28" s="104" t="s">
        <v>7</v>
      </c>
      <c r="F28" s="105"/>
      <c r="G28" s="95" t="s">
        <v>8</v>
      </c>
      <c r="H28" s="103"/>
      <c r="I28" s="95" t="s">
        <v>2</v>
      </c>
      <c r="J28" s="96"/>
      <c r="K28" s="3" t="s">
        <v>7</v>
      </c>
    </row>
    <row r="29" spans="1:11" ht="17.25" customHeight="1">
      <c r="A29" s="97" t="s">
        <v>31</v>
      </c>
      <c r="B29" s="98"/>
      <c r="C29" s="99">
        <f>SUM(C30:D40)</f>
        <v>6669206</v>
      </c>
      <c r="D29" s="100"/>
      <c r="E29" s="99">
        <f>IF(C$29&gt;0,(C29/C$29)*100,0)</f>
        <v>100</v>
      </c>
      <c r="F29" s="100">
        <f aca="true" t="shared" si="1" ref="F29:F37">IF(E$5&gt;0,(E29/E$24)*100,0)</f>
        <v>0</v>
      </c>
      <c r="G29" s="101" t="s">
        <v>33</v>
      </c>
      <c r="H29" s="98"/>
      <c r="I29" s="99">
        <f>SUM(I30:J33)</f>
        <v>0</v>
      </c>
      <c r="J29" s="102"/>
      <c r="K29" s="9">
        <f aca="true" t="shared" si="2" ref="K29:K34">IF(I$41&gt;0,(I29/I$41)*100,0)</f>
        <v>0</v>
      </c>
    </row>
    <row r="30" spans="1:11" ht="17.25" customHeight="1">
      <c r="A30" s="67" t="s">
        <v>39</v>
      </c>
      <c r="B30" s="68"/>
      <c r="C30" s="69">
        <v>6669206</v>
      </c>
      <c r="D30" s="70"/>
      <c r="E30" s="71">
        <f>IF(C$29&gt;0,(C30/C$29)*100,0)</f>
        <v>100</v>
      </c>
      <c r="F30" s="72">
        <f t="shared" si="1"/>
        <v>0</v>
      </c>
      <c r="G30" s="67"/>
      <c r="H30" s="68"/>
      <c r="I30" s="69">
        <v>0</v>
      </c>
      <c r="J30" s="73"/>
      <c r="K30" s="8">
        <f t="shared" si="2"/>
        <v>0</v>
      </c>
    </row>
    <row r="31" spans="1:11" ht="17.25" customHeight="1">
      <c r="A31" s="67"/>
      <c r="B31" s="68"/>
      <c r="C31" s="69"/>
      <c r="D31" s="70"/>
      <c r="E31" s="71">
        <f aca="true" t="shared" si="3" ref="E31:E40">IF(C$29&gt;0,(C31/C$29)*100,0)</f>
        <v>0</v>
      </c>
      <c r="F31" s="72">
        <f t="shared" si="1"/>
        <v>0</v>
      </c>
      <c r="G31" s="67"/>
      <c r="H31" s="68"/>
      <c r="I31" s="69"/>
      <c r="J31" s="73"/>
      <c r="K31" s="8">
        <f t="shared" si="2"/>
        <v>0</v>
      </c>
    </row>
    <row r="32" spans="1:11" ht="17.25" customHeight="1">
      <c r="A32" s="67"/>
      <c r="B32" s="68"/>
      <c r="C32" s="69"/>
      <c r="D32" s="70"/>
      <c r="E32" s="71">
        <f t="shared" si="3"/>
        <v>0</v>
      </c>
      <c r="F32" s="72">
        <f t="shared" si="1"/>
        <v>0</v>
      </c>
      <c r="G32" s="67"/>
      <c r="H32" s="68"/>
      <c r="I32" s="69"/>
      <c r="J32" s="73"/>
      <c r="K32" s="8">
        <f t="shared" si="2"/>
        <v>0</v>
      </c>
    </row>
    <row r="33" spans="1:11" ht="17.25" customHeight="1">
      <c r="A33" s="67"/>
      <c r="B33" s="68"/>
      <c r="C33" s="69"/>
      <c r="D33" s="70"/>
      <c r="E33" s="71">
        <f t="shared" si="3"/>
        <v>0</v>
      </c>
      <c r="F33" s="72">
        <f t="shared" si="1"/>
        <v>0</v>
      </c>
      <c r="G33" s="89"/>
      <c r="H33" s="90"/>
      <c r="I33" s="69"/>
      <c r="J33" s="73"/>
      <c r="K33" s="8">
        <f t="shared" si="2"/>
        <v>0</v>
      </c>
    </row>
    <row r="34" spans="1:11" ht="17.25" customHeight="1">
      <c r="A34" s="67"/>
      <c r="B34" s="68"/>
      <c r="C34" s="69"/>
      <c r="D34" s="70"/>
      <c r="E34" s="71">
        <f t="shared" si="3"/>
        <v>0</v>
      </c>
      <c r="F34" s="72">
        <f t="shared" si="1"/>
        <v>0</v>
      </c>
      <c r="G34" s="83" t="s">
        <v>42</v>
      </c>
      <c r="H34" s="84"/>
      <c r="I34" s="87">
        <f>SUM(I35:J36)</f>
        <v>6669206</v>
      </c>
      <c r="J34" s="88"/>
      <c r="K34" s="9">
        <f t="shared" si="2"/>
        <v>100</v>
      </c>
    </row>
    <row r="35" spans="1:11" ht="17.25" customHeight="1">
      <c r="A35" s="67"/>
      <c r="B35" s="68"/>
      <c r="C35" s="69"/>
      <c r="D35" s="70"/>
      <c r="E35" s="71">
        <f t="shared" si="3"/>
        <v>0</v>
      </c>
      <c r="F35" s="72">
        <f t="shared" si="1"/>
        <v>0</v>
      </c>
      <c r="G35" s="67" t="s">
        <v>43</v>
      </c>
      <c r="H35" s="68"/>
      <c r="I35" s="69">
        <v>6632799</v>
      </c>
      <c r="J35" s="73"/>
      <c r="K35" s="8">
        <f>I35/I34*100</f>
        <v>99.45410293219312</v>
      </c>
    </row>
    <row r="36" spans="1:11" ht="17.25" customHeight="1">
      <c r="A36" s="67"/>
      <c r="B36" s="68"/>
      <c r="C36" s="69"/>
      <c r="D36" s="70"/>
      <c r="E36" s="71">
        <f t="shared" si="3"/>
        <v>0</v>
      </c>
      <c r="F36" s="72">
        <f t="shared" si="1"/>
        <v>0</v>
      </c>
      <c r="G36" s="85" t="s">
        <v>46</v>
      </c>
      <c r="H36" s="86"/>
      <c r="I36" s="69">
        <v>36407</v>
      </c>
      <c r="J36" s="73"/>
      <c r="K36" s="8">
        <f>I36/I34*100</f>
        <v>0.5458970678068724</v>
      </c>
    </row>
    <row r="37" spans="1:11" ht="17.25" customHeight="1">
      <c r="A37" s="67"/>
      <c r="B37" s="68"/>
      <c r="C37" s="69"/>
      <c r="D37" s="70"/>
      <c r="E37" s="71">
        <f t="shared" si="3"/>
        <v>0</v>
      </c>
      <c r="F37" s="72">
        <f t="shared" si="1"/>
        <v>0</v>
      </c>
      <c r="G37" s="67"/>
      <c r="H37" s="68"/>
      <c r="I37" s="69"/>
      <c r="J37" s="73"/>
      <c r="K37" s="8">
        <f>IF(I$41&gt;0,(I37/I$41)*100,0)</f>
        <v>0</v>
      </c>
    </row>
    <row r="38" spans="1:11" ht="17.25" customHeight="1">
      <c r="A38" s="14"/>
      <c r="B38" s="5"/>
      <c r="C38" s="12"/>
      <c r="D38" s="15"/>
      <c r="E38" s="8"/>
      <c r="F38" s="16"/>
      <c r="G38" s="14"/>
      <c r="H38" s="5"/>
      <c r="I38" s="12"/>
      <c r="J38" s="13"/>
      <c r="K38" s="8"/>
    </row>
    <row r="39" spans="1:11" ht="17.25" customHeight="1">
      <c r="A39" s="14"/>
      <c r="B39" s="5"/>
      <c r="C39" s="12"/>
      <c r="D39" s="15"/>
      <c r="E39" s="8"/>
      <c r="F39" s="16"/>
      <c r="G39" s="14"/>
      <c r="H39" s="5"/>
      <c r="I39" s="12"/>
      <c r="J39" s="13"/>
      <c r="K39" s="8"/>
    </row>
    <row r="40" spans="1:11" ht="17.25" customHeight="1">
      <c r="A40" s="67"/>
      <c r="B40" s="68"/>
      <c r="C40" s="69"/>
      <c r="D40" s="70"/>
      <c r="E40" s="71">
        <f t="shared" si="3"/>
        <v>0</v>
      </c>
      <c r="F40" s="72">
        <f>IF(E$5&gt;0,(E40/E$24)*100,0)</f>
        <v>0</v>
      </c>
      <c r="G40" s="67"/>
      <c r="H40" s="68"/>
      <c r="I40" s="69"/>
      <c r="J40" s="73"/>
      <c r="K40" s="8">
        <f>IF(I$41&gt;0,(I40/I$41)*100,0)</f>
        <v>0</v>
      </c>
    </row>
    <row r="41" spans="1:12" ht="19.5" customHeight="1" thickBot="1">
      <c r="A41" s="75" t="s">
        <v>32</v>
      </c>
      <c r="B41" s="76"/>
      <c r="C41" s="77">
        <f>SUM(C30:D40)</f>
        <v>6669206</v>
      </c>
      <c r="D41" s="78"/>
      <c r="E41" s="77">
        <f>IF(C$29&gt;0,(C41/C$29)*100,0)</f>
        <v>100</v>
      </c>
      <c r="F41" s="78">
        <f>IF(E$5&gt;0,(E41/E$24)*100,0)</f>
        <v>0</v>
      </c>
      <c r="G41" s="79" t="s">
        <v>34</v>
      </c>
      <c r="H41" s="80"/>
      <c r="I41" s="77">
        <f>I29+I34</f>
        <v>6669206</v>
      </c>
      <c r="J41" s="81"/>
      <c r="K41" s="10">
        <f>IF(I$41&gt;0,(I41/I$41)*100,0)</f>
        <v>100</v>
      </c>
      <c r="L41" s="11"/>
    </row>
    <row r="42" spans="2:11" s="4" customFormat="1" ht="16.5" customHeight="1">
      <c r="B42" s="74"/>
      <c r="C42" s="82"/>
      <c r="D42" s="82"/>
      <c r="E42" s="82"/>
      <c r="F42" s="82"/>
      <c r="G42" s="82"/>
      <c r="H42" s="82"/>
      <c r="I42" s="82"/>
      <c r="J42" s="82"/>
      <c r="K42" s="82"/>
    </row>
    <row r="43" spans="2:11" ht="16.5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 ht="16.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</row>
  </sheetData>
  <sheetProtection/>
  <mergeCells count="149">
    <mergeCell ref="A4:C5"/>
    <mergeCell ref="D4:E5"/>
    <mergeCell ref="F4:G5"/>
    <mergeCell ref="B1:K1"/>
    <mergeCell ref="B2:K2"/>
    <mergeCell ref="C3:H3"/>
    <mergeCell ref="I3:K3"/>
    <mergeCell ref="H7:I7"/>
    <mergeCell ref="J7:K7"/>
    <mergeCell ref="A6:C6"/>
    <mergeCell ref="H4:K4"/>
    <mergeCell ref="H5:I5"/>
    <mergeCell ref="J5:K5"/>
    <mergeCell ref="J6:K6"/>
    <mergeCell ref="D6:E6"/>
    <mergeCell ref="F6:G6"/>
    <mergeCell ref="H6:I6"/>
    <mergeCell ref="B8:C8"/>
    <mergeCell ref="B7:C7"/>
    <mergeCell ref="D7:E7"/>
    <mergeCell ref="F7:G7"/>
    <mergeCell ref="D8:E8"/>
    <mergeCell ref="F8:G8"/>
    <mergeCell ref="J8:K8"/>
    <mergeCell ref="D9:E9"/>
    <mergeCell ref="F9:G9"/>
    <mergeCell ref="H9:I9"/>
    <mergeCell ref="J9:K9"/>
    <mergeCell ref="H8:I8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J12:K12"/>
    <mergeCell ref="J13:K13"/>
    <mergeCell ref="A14:C14"/>
    <mergeCell ref="D14:E14"/>
    <mergeCell ref="F14:G14"/>
    <mergeCell ref="H14:I14"/>
    <mergeCell ref="J14:K14"/>
    <mergeCell ref="A13:C13"/>
    <mergeCell ref="D13:E13"/>
    <mergeCell ref="F13:G13"/>
    <mergeCell ref="D15:E15"/>
    <mergeCell ref="F15:G15"/>
    <mergeCell ref="H15:I15"/>
    <mergeCell ref="D12:E12"/>
    <mergeCell ref="F12:G12"/>
    <mergeCell ref="H12:I12"/>
    <mergeCell ref="H13:I13"/>
    <mergeCell ref="A18:C18"/>
    <mergeCell ref="D18:E18"/>
    <mergeCell ref="F18:G18"/>
    <mergeCell ref="H18:I18"/>
    <mergeCell ref="J15:K15"/>
    <mergeCell ref="D16:E16"/>
    <mergeCell ref="F16:G16"/>
    <mergeCell ref="H16:I16"/>
    <mergeCell ref="J16:K16"/>
    <mergeCell ref="A15:C15"/>
    <mergeCell ref="A19:C19"/>
    <mergeCell ref="D19:E19"/>
    <mergeCell ref="F19:G19"/>
    <mergeCell ref="H19:I19"/>
    <mergeCell ref="J18:K18"/>
    <mergeCell ref="A17:C17"/>
    <mergeCell ref="D17:E17"/>
    <mergeCell ref="F17:G17"/>
    <mergeCell ref="H17:I17"/>
    <mergeCell ref="J17:K17"/>
    <mergeCell ref="A28:B28"/>
    <mergeCell ref="C28:D28"/>
    <mergeCell ref="E28:F28"/>
    <mergeCell ref="G28:H28"/>
    <mergeCell ref="J19:K19"/>
    <mergeCell ref="A20:C20"/>
    <mergeCell ref="D20:E20"/>
    <mergeCell ref="F20:G20"/>
    <mergeCell ref="H20:I20"/>
    <mergeCell ref="J20:K20"/>
    <mergeCell ref="B25:K25"/>
    <mergeCell ref="B26:K26"/>
    <mergeCell ref="C27:H27"/>
    <mergeCell ref="I27:K27"/>
    <mergeCell ref="I28:J28"/>
    <mergeCell ref="A29:B29"/>
    <mergeCell ref="C29:D29"/>
    <mergeCell ref="E29:F29"/>
    <mergeCell ref="G29:H29"/>
    <mergeCell ref="I29:J29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5:B35"/>
    <mergeCell ref="C35:D35"/>
    <mergeCell ref="E35:F35"/>
    <mergeCell ref="G35:H35"/>
    <mergeCell ref="I35:J35"/>
    <mergeCell ref="G40:H40"/>
    <mergeCell ref="A34:B34"/>
    <mergeCell ref="C34:D34"/>
    <mergeCell ref="E34:F34"/>
    <mergeCell ref="G34:H34"/>
    <mergeCell ref="A36:B36"/>
    <mergeCell ref="C36:D36"/>
    <mergeCell ref="E36:F36"/>
    <mergeCell ref="G36:H36"/>
    <mergeCell ref="B43:K43"/>
    <mergeCell ref="B44:K44"/>
    <mergeCell ref="A41:B41"/>
    <mergeCell ref="C41:D41"/>
    <mergeCell ref="E41:F41"/>
    <mergeCell ref="G41:H41"/>
    <mergeCell ref="I41:J41"/>
    <mergeCell ref="B42:K42"/>
    <mergeCell ref="A40:B40"/>
    <mergeCell ref="A37:B37"/>
    <mergeCell ref="C37:D37"/>
    <mergeCell ref="E37:F37"/>
    <mergeCell ref="C40:D40"/>
    <mergeCell ref="I36:J36"/>
    <mergeCell ref="I37:J37"/>
    <mergeCell ref="I40:J40"/>
    <mergeCell ref="G37:H37"/>
    <mergeCell ref="E40:F40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91" t="s">
        <v>60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7.25" customHeight="1"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2:11" ht="20.25" thickBot="1">
      <c r="B3" s="2"/>
      <c r="C3" s="147" t="s">
        <v>69</v>
      </c>
      <c r="D3" s="148"/>
      <c r="E3" s="148"/>
      <c r="F3" s="148"/>
      <c r="G3" s="148"/>
      <c r="H3" s="148"/>
      <c r="I3" s="94" t="s">
        <v>0</v>
      </c>
      <c r="J3" s="94"/>
      <c r="K3" s="94"/>
    </row>
    <row r="4" spans="1:11" ht="18.75" customHeight="1">
      <c r="A4" s="141" t="s">
        <v>10</v>
      </c>
      <c r="B4" s="141"/>
      <c r="C4" s="142"/>
      <c r="D4" s="145" t="s">
        <v>48</v>
      </c>
      <c r="E4" s="142"/>
      <c r="F4" s="145" t="s">
        <v>18</v>
      </c>
      <c r="G4" s="142"/>
      <c r="H4" s="133" t="s">
        <v>59</v>
      </c>
      <c r="I4" s="134"/>
      <c r="J4" s="134"/>
      <c r="K4" s="134"/>
    </row>
    <row r="5" spans="1:11" ht="18.75" customHeight="1">
      <c r="A5" s="143"/>
      <c r="B5" s="143"/>
      <c r="C5" s="144"/>
      <c r="D5" s="146"/>
      <c r="E5" s="144"/>
      <c r="F5" s="146"/>
      <c r="G5" s="144"/>
      <c r="H5" s="135" t="s">
        <v>4</v>
      </c>
      <c r="I5" s="136"/>
      <c r="J5" s="137" t="s">
        <v>1</v>
      </c>
      <c r="K5" s="138"/>
    </row>
    <row r="6" spans="1:11" ht="17.25" customHeight="1">
      <c r="A6" s="131" t="s">
        <v>26</v>
      </c>
      <c r="B6" s="131"/>
      <c r="C6" s="132"/>
      <c r="D6" s="99"/>
      <c r="E6" s="100"/>
      <c r="F6" s="99"/>
      <c r="G6" s="100"/>
      <c r="H6" s="99"/>
      <c r="I6" s="100"/>
      <c r="J6" s="139"/>
      <c r="K6" s="140"/>
    </row>
    <row r="7" spans="1:11" ht="17.25" customHeight="1">
      <c r="A7" s="6"/>
      <c r="B7" s="127" t="s">
        <v>55</v>
      </c>
      <c r="C7" s="128"/>
      <c r="D7" s="129">
        <v>-17000</v>
      </c>
      <c r="E7" s="130"/>
      <c r="F7" s="129">
        <v>-16613</v>
      </c>
      <c r="G7" s="130"/>
      <c r="H7" s="71">
        <f>F7-D7</f>
        <v>387</v>
      </c>
      <c r="I7" s="72"/>
      <c r="J7" s="121">
        <f aca="true" t="shared" si="0" ref="J7:J15">H7/D7*100</f>
        <v>-2.276470588235294</v>
      </c>
      <c r="K7" s="122">
        <v>1.8883335184568109</v>
      </c>
    </row>
    <row r="8" spans="1:11" ht="17.25" customHeight="1">
      <c r="A8" s="6"/>
      <c r="B8" s="127" t="s">
        <v>53</v>
      </c>
      <c r="C8" s="128"/>
      <c r="D8" s="129">
        <v>-68000</v>
      </c>
      <c r="E8" s="130"/>
      <c r="F8" s="129">
        <v>-68387</v>
      </c>
      <c r="G8" s="130"/>
      <c r="H8" s="71">
        <f>F8-D8</f>
        <v>-387</v>
      </c>
      <c r="I8" s="72"/>
      <c r="J8" s="121">
        <f t="shared" si="0"/>
        <v>0.5691176470588235</v>
      </c>
      <c r="K8" s="122">
        <v>2.88833351845681</v>
      </c>
    </row>
    <row r="9" spans="1:11" ht="17.25" customHeight="1">
      <c r="A9" s="6"/>
      <c r="B9" s="127" t="s">
        <v>65</v>
      </c>
      <c r="C9" s="128"/>
      <c r="D9" s="129">
        <v>-85000</v>
      </c>
      <c r="E9" s="130"/>
      <c r="F9" s="129">
        <v>-85000</v>
      </c>
      <c r="G9" s="130"/>
      <c r="H9" s="71">
        <f>F9-D9</f>
        <v>0</v>
      </c>
      <c r="I9" s="72"/>
      <c r="J9" s="121">
        <f t="shared" si="0"/>
        <v>0</v>
      </c>
      <c r="K9" s="122">
        <v>3.88833351845681</v>
      </c>
    </row>
    <row r="10" spans="1:11" ht="17.25" customHeight="1">
      <c r="A10" s="6"/>
      <c r="B10" s="149" t="s">
        <v>45</v>
      </c>
      <c r="C10" s="150"/>
      <c r="D10" s="129"/>
      <c r="E10" s="130"/>
      <c r="F10" s="129"/>
      <c r="G10" s="130"/>
      <c r="H10" s="71"/>
      <c r="I10" s="72"/>
      <c r="J10" s="121"/>
      <c r="K10" s="122"/>
    </row>
    <row r="11" spans="1:11" ht="17.25" customHeight="1">
      <c r="A11" s="6"/>
      <c r="B11" s="127" t="s">
        <v>66</v>
      </c>
      <c r="C11" s="128"/>
      <c r="D11" s="129">
        <f>SUM(D9)</f>
        <v>-85000</v>
      </c>
      <c r="E11" s="130"/>
      <c r="F11" s="129">
        <v>-85000</v>
      </c>
      <c r="G11" s="130"/>
      <c r="H11" s="71">
        <f>F11-D11</f>
        <v>0</v>
      </c>
      <c r="I11" s="72"/>
      <c r="J11" s="121">
        <f t="shared" si="0"/>
        <v>0</v>
      </c>
      <c r="K11" s="122">
        <v>5.88833351845681</v>
      </c>
    </row>
    <row r="12" spans="1:11" ht="17.25" customHeight="1">
      <c r="A12" s="6"/>
      <c r="B12" s="127" t="s">
        <v>54</v>
      </c>
      <c r="C12" s="128"/>
      <c r="D12" s="129">
        <v>68000</v>
      </c>
      <c r="E12" s="130"/>
      <c r="F12" s="129">
        <v>59027</v>
      </c>
      <c r="G12" s="159"/>
      <c r="H12" s="71">
        <f>F12-D12</f>
        <v>-8973</v>
      </c>
      <c r="I12" s="72"/>
      <c r="J12" s="121">
        <f t="shared" si="0"/>
        <v>-13.195588235294117</v>
      </c>
      <c r="K12" s="122">
        <v>6.88833351845681</v>
      </c>
    </row>
    <row r="13" spans="1:11" ht="17.25" customHeight="1">
      <c r="A13" s="6"/>
      <c r="B13" s="149" t="s">
        <v>63</v>
      </c>
      <c r="C13" s="150"/>
      <c r="D13" s="129"/>
      <c r="E13" s="130"/>
      <c r="F13" s="129"/>
      <c r="G13" s="130"/>
      <c r="H13" s="71"/>
      <c r="I13" s="72"/>
      <c r="J13" s="121"/>
      <c r="K13" s="122"/>
    </row>
    <row r="14" spans="1:11" ht="17.25" customHeight="1">
      <c r="A14" s="6"/>
      <c r="B14" s="149" t="s">
        <v>64</v>
      </c>
      <c r="C14" s="150"/>
      <c r="D14" s="129"/>
      <c r="E14" s="130"/>
      <c r="F14" s="129"/>
      <c r="G14" s="130"/>
      <c r="H14" s="71"/>
      <c r="I14" s="72"/>
      <c r="J14" s="121"/>
      <c r="K14" s="122"/>
    </row>
    <row r="15" spans="1:11" ht="17.25" customHeight="1">
      <c r="A15" s="46"/>
      <c r="B15" s="46" t="s">
        <v>71</v>
      </c>
      <c r="C15" s="47"/>
      <c r="D15" s="125">
        <v>-17000</v>
      </c>
      <c r="E15" s="126"/>
      <c r="F15" s="125">
        <v>-25973</v>
      </c>
      <c r="G15" s="126"/>
      <c r="H15" s="115">
        <f aca="true" t="shared" si="1" ref="H15:H20">F15-D15</f>
        <v>-8973</v>
      </c>
      <c r="I15" s="116"/>
      <c r="J15" s="106">
        <f t="shared" si="0"/>
        <v>52.78235294117647</v>
      </c>
      <c r="K15" s="107">
        <v>3.88833351845681</v>
      </c>
    </row>
    <row r="16" spans="1:11" ht="17.25" customHeight="1">
      <c r="A16" s="112" t="s">
        <v>56</v>
      </c>
      <c r="B16" s="112"/>
      <c r="C16" s="113"/>
      <c r="D16" s="115">
        <v>-17000</v>
      </c>
      <c r="E16" s="116"/>
      <c r="F16" s="115">
        <v>-25973</v>
      </c>
      <c r="G16" s="116"/>
      <c r="H16" s="115">
        <f t="shared" si="1"/>
        <v>-8973</v>
      </c>
      <c r="I16" s="116"/>
      <c r="J16" s="106">
        <f>H16/D16*100</f>
        <v>52.78235294117647</v>
      </c>
      <c r="K16" s="107">
        <v>7.88833351845681</v>
      </c>
    </row>
    <row r="17" spans="1:11" ht="17.25" customHeight="1">
      <c r="A17" s="112" t="s">
        <v>24</v>
      </c>
      <c r="B17" s="112"/>
      <c r="C17" s="113"/>
      <c r="D17" s="115">
        <v>6663000</v>
      </c>
      <c r="E17" s="116"/>
      <c r="F17" s="87">
        <v>6667975</v>
      </c>
      <c r="G17" s="114"/>
      <c r="H17" s="115">
        <f t="shared" si="1"/>
        <v>4975</v>
      </c>
      <c r="I17" s="116"/>
      <c r="J17" s="106">
        <f>H17/D17*100</f>
        <v>0.07466606633648507</v>
      </c>
      <c r="K17" s="107"/>
    </row>
    <row r="18" spans="1:11" ht="17.25" customHeight="1">
      <c r="A18" s="112" t="s">
        <v>25</v>
      </c>
      <c r="B18" s="112"/>
      <c r="C18" s="113"/>
      <c r="D18" s="115">
        <v>6646000</v>
      </c>
      <c r="E18" s="116"/>
      <c r="F18" s="115">
        <v>6642002</v>
      </c>
      <c r="G18" s="116"/>
      <c r="H18" s="115">
        <f t="shared" si="1"/>
        <v>-3998</v>
      </c>
      <c r="I18" s="116"/>
      <c r="J18" s="106">
        <f>H18/D18*100</f>
        <v>-0.06015648510382185</v>
      </c>
      <c r="K18" s="107"/>
    </row>
    <row r="19" spans="1:11" ht="17.25" customHeight="1">
      <c r="A19" s="157"/>
      <c r="B19" s="157"/>
      <c r="C19" s="158"/>
      <c r="D19" s="115"/>
      <c r="E19" s="116"/>
      <c r="F19" s="115"/>
      <c r="G19" s="116"/>
      <c r="H19" s="71">
        <f t="shared" si="1"/>
        <v>0</v>
      </c>
      <c r="I19" s="72"/>
      <c r="J19" s="121"/>
      <c r="K19" s="122"/>
    </row>
    <row r="20" spans="1:11" ht="17.25" customHeight="1" thickBot="1">
      <c r="A20" s="151"/>
      <c r="B20" s="151"/>
      <c r="C20" s="152"/>
      <c r="D20" s="77"/>
      <c r="E20" s="78"/>
      <c r="F20" s="77"/>
      <c r="G20" s="78"/>
      <c r="H20" s="153">
        <f t="shared" si="1"/>
        <v>0</v>
      </c>
      <c r="I20" s="154"/>
      <c r="J20" s="155"/>
      <c r="K20" s="156"/>
    </row>
    <row r="25" spans="2:11" ht="27" customHeight="1">
      <c r="B25" s="91" t="s">
        <v>41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 ht="17.2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3:11" ht="20.25" customHeight="1" thickBot="1">
      <c r="C27" s="93" t="s">
        <v>70</v>
      </c>
      <c r="D27" s="93"/>
      <c r="E27" s="93"/>
      <c r="F27" s="93"/>
      <c r="G27" s="93"/>
      <c r="H27" s="93"/>
      <c r="I27" s="94" t="s">
        <v>0</v>
      </c>
      <c r="J27" s="94"/>
      <c r="K27" s="94"/>
    </row>
    <row r="28" spans="1:11" ht="35.25" customHeight="1">
      <c r="A28" s="96" t="s">
        <v>5</v>
      </c>
      <c r="B28" s="103"/>
      <c r="C28" s="95" t="s">
        <v>6</v>
      </c>
      <c r="D28" s="103"/>
      <c r="E28" s="104" t="s">
        <v>7</v>
      </c>
      <c r="F28" s="105"/>
      <c r="G28" s="95" t="s">
        <v>8</v>
      </c>
      <c r="H28" s="103"/>
      <c r="I28" s="95" t="s">
        <v>2</v>
      </c>
      <c r="J28" s="96"/>
      <c r="K28" s="3" t="s">
        <v>7</v>
      </c>
    </row>
    <row r="29" spans="1:11" ht="17.25" customHeight="1">
      <c r="A29" s="97" t="s">
        <v>31</v>
      </c>
      <c r="B29" s="98"/>
      <c r="C29" s="99">
        <f>SUM(C30:D40)</f>
        <v>6652593</v>
      </c>
      <c r="D29" s="100"/>
      <c r="E29" s="99">
        <f>IF(C$29&gt;0,(C29/C$29)*100,0)</f>
        <v>100</v>
      </c>
      <c r="F29" s="100">
        <f>IF(E$5&gt;0,(E29/#REF!)*100,0)</f>
        <v>0</v>
      </c>
      <c r="G29" s="101" t="s">
        <v>33</v>
      </c>
      <c r="H29" s="98"/>
      <c r="I29" s="99">
        <f>SUM(I30:J34)</f>
        <v>0</v>
      </c>
      <c r="J29" s="102"/>
      <c r="K29" s="9">
        <f>IF(I$41&gt;0,(I29/I$41)*100,0)</f>
        <v>0</v>
      </c>
    </row>
    <row r="30" spans="1:11" ht="17.25" customHeight="1">
      <c r="A30" s="67" t="s">
        <v>39</v>
      </c>
      <c r="B30" s="68"/>
      <c r="C30" s="69">
        <v>6652593</v>
      </c>
      <c r="D30" s="70"/>
      <c r="E30" s="71">
        <f>IF(C$29&gt;0,(C30/C$29)*100,0)</f>
        <v>100</v>
      </c>
      <c r="F30" s="72">
        <f>IF(E$5&gt;0,(E30/#REF!)*100,0)</f>
        <v>0</v>
      </c>
      <c r="G30" s="67"/>
      <c r="H30" s="68"/>
      <c r="I30" s="69">
        <v>0</v>
      </c>
      <c r="J30" s="73"/>
      <c r="K30" s="8">
        <f>IF(I$41&gt;0,(I30/I$41)*100,0)</f>
        <v>0</v>
      </c>
    </row>
    <row r="31" spans="1:11" ht="17.25" customHeight="1">
      <c r="A31" s="67"/>
      <c r="B31" s="68"/>
      <c r="C31" s="69"/>
      <c r="D31" s="70"/>
      <c r="E31" s="71">
        <f aca="true" t="shared" si="2" ref="E31:E40">IF(C$29&gt;0,(C31/C$29)*100,0)</f>
        <v>0</v>
      </c>
      <c r="F31" s="72">
        <f>IF(E$5&gt;0,(E31/#REF!)*100,0)</f>
        <v>0</v>
      </c>
      <c r="G31" s="67"/>
      <c r="H31" s="68"/>
      <c r="I31" s="69"/>
      <c r="J31" s="73"/>
      <c r="K31" s="8">
        <f>IF(I$41&gt;0,(I31/I$41)*100,0)</f>
        <v>0</v>
      </c>
    </row>
    <row r="32" spans="1:11" ht="17.25" customHeight="1">
      <c r="A32" s="14"/>
      <c r="B32" s="5"/>
      <c r="C32" s="12"/>
      <c r="D32" s="15"/>
      <c r="E32" s="8"/>
      <c r="F32" s="16"/>
      <c r="G32" s="14"/>
      <c r="H32" s="5"/>
      <c r="I32" s="12"/>
      <c r="J32" s="13"/>
      <c r="K32" s="8"/>
    </row>
    <row r="33" spans="1:11" ht="17.25" customHeight="1">
      <c r="A33" s="14"/>
      <c r="B33" s="5"/>
      <c r="C33" s="12"/>
      <c r="D33" s="15"/>
      <c r="E33" s="8"/>
      <c r="F33" s="16"/>
      <c r="G33" s="14"/>
      <c r="H33" s="5"/>
      <c r="I33" s="12"/>
      <c r="J33" s="13"/>
      <c r="K33" s="8"/>
    </row>
    <row r="34" spans="1:11" ht="17.25" customHeight="1">
      <c r="A34" s="67"/>
      <c r="B34" s="68"/>
      <c r="C34" s="69"/>
      <c r="D34" s="70"/>
      <c r="E34" s="71">
        <f t="shared" si="2"/>
        <v>0</v>
      </c>
      <c r="F34" s="72">
        <f>IF(E$5&gt;0,(E34/#REF!)*100,0)</f>
        <v>0</v>
      </c>
      <c r="G34" s="89"/>
      <c r="H34" s="90"/>
      <c r="I34" s="69"/>
      <c r="J34" s="73"/>
      <c r="K34" s="8">
        <f>IF(I$41&gt;0,(I34/I$41)*100,0)</f>
        <v>0</v>
      </c>
    </row>
    <row r="35" spans="1:11" ht="17.25" customHeight="1">
      <c r="A35" s="67"/>
      <c r="B35" s="68"/>
      <c r="C35" s="69"/>
      <c r="D35" s="70"/>
      <c r="E35" s="71">
        <f t="shared" si="2"/>
        <v>0</v>
      </c>
      <c r="F35" s="72">
        <f>IF(E$5&gt;0,(E35/#REF!)*100,0)</f>
        <v>0</v>
      </c>
      <c r="G35" s="83" t="s">
        <v>42</v>
      </c>
      <c r="H35" s="84"/>
      <c r="I35" s="87">
        <f>SUM(I36:J37)</f>
        <v>6652593</v>
      </c>
      <c r="J35" s="88"/>
      <c r="K35" s="9">
        <f>IF(I$41&gt;0,(I35/I$41)*100,0)</f>
        <v>100</v>
      </c>
    </row>
    <row r="36" spans="1:11" ht="17.25" customHeight="1">
      <c r="A36" s="67"/>
      <c r="B36" s="68"/>
      <c r="C36" s="69"/>
      <c r="D36" s="70"/>
      <c r="E36" s="71">
        <f t="shared" si="2"/>
        <v>0</v>
      </c>
      <c r="F36" s="72">
        <f>IF(E$5&gt;0,(E36/#REF!)*100,0)</f>
        <v>0</v>
      </c>
      <c r="G36" s="67" t="s">
        <v>43</v>
      </c>
      <c r="H36" s="68"/>
      <c r="I36" s="69">
        <v>6622563</v>
      </c>
      <c r="J36" s="73"/>
      <c r="K36" s="8">
        <f>I36/I35*100</f>
        <v>99.54859706583584</v>
      </c>
    </row>
    <row r="37" spans="1:11" ht="17.25" customHeight="1">
      <c r="A37" s="67"/>
      <c r="B37" s="68"/>
      <c r="C37" s="69"/>
      <c r="D37" s="70"/>
      <c r="E37" s="71">
        <f t="shared" si="2"/>
        <v>0</v>
      </c>
      <c r="F37" s="72">
        <f>IF(E$5&gt;0,(E37/#REF!)*100,0)</f>
        <v>0</v>
      </c>
      <c r="G37" s="85" t="s">
        <v>46</v>
      </c>
      <c r="H37" s="86"/>
      <c r="I37" s="69">
        <v>30030</v>
      </c>
      <c r="J37" s="73"/>
      <c r="K37" s="8">
        <f>I37/I35*100</f>
        <v>0.45140293416416727</v>
      </c>
    </row>
    <row r="38" spans="1:11" ht="17.25" customHeight="1">
      <c r="A38" s="67"/>
      <c r="B38" s="68"/>
      <c r="C38" s="69"/>
      <c r="D38" s="70"/>
      <c r="E38" s="71">
        <f t="shared" si="2"/>
        <v>0</v>
      </c>
      <c r="F38" s="72">
        <f>IF(E$5&gt;0,(E38/#REF!)*100,0)</f>
        <v>0</v>
      </c>
      <c r="G38" s="67"/>
      <c r="H38" s="68"/>
      <c r="I38" s="69"/>
      <c r="J38" s="73"/>
      <c r="K38" s="8">
        <f>IF(I$41&gt;0,(I38/I$41)*100,0)</f>
        <v>0</v>
      </c>
    </row>
    <row r="39" spans="1:11" ht="17.25" customHeight="1">
      <c r="A39" s="14"/>
      <c r="B39" s="5"/>
      <c r="C39" s="12"/>
      <c r="D39" s="15"/>
      <c r="E39" s="8"/>
      <c r="F39" s="16"/>
      <c r="G39" s="14"/>
      <c r="H39" s="5"/>
      <c r="I39" s="12"/>
      <c r="J39" s="13"/>
      <c r="K39" s="8"/>
    </row>
    <row r="40" spans="1:11" ht="17.25" customHeight="1">
      <c r="A40" s="67"/>
      <c r="B40" s="68"/>
      <c r="C40" s="69"/>
      <c r="D40" s="70"/>
      <c r="E40" s="71">
        <f t="shared" si="2"/>
        <v>0</v>
      </c>
      <c r="F40" s="72">
        <f>IF(E$5&gt;0,(E40/#REF!)*100,0)</f>
        <v>0</v>
      </c>
      <c r="G40" s="67"/>
      <c r="H40" s="68"/>
      <c r="I40" s="69"/>
      <c r="J40" s="73"/>
      <c r="K40" s="8">
        <f>IF(I$41&gt;0,(I40/I$41)*100,0)</f>
        <v>0</v>
      </c>
    </row>
    <row r="41" spans="1:12" ht="19.5" customHeight="1" thickBot="1">
      <c r="A41" s="75" t="s">
        <v>32</v>
      </c>
      <c r="B41" s="76"/>
      <c r="C41" s="77">
        <f>SUM(C30:D40)</f>
        <v>6652593</v>
      </c>
      <c r="D41" s="78"/>
      <c r="E41" s="77">
        <f>IF(C$29&gt;0,(C41/C$29)*100,0)</f>
        <v>100</v>
      </c>
      <c r="F41" s="78">
        <f>IF(E$5&gt;0,(E41/#REF!)*100,0)</f>
        <v>0</v>
      </c>
      <c r="G41" s="79" t="s">
        <v>34</v>
      </c>
      <c r="H41" s="80"/>
      <c r="I41" s="77">
        <f>I29+I35</f>
        <v>6652593</v>
      </c>
      <c r="J41" s="81"/>
      <c r="K41" s="10">
        <f>IF(I$41&gt;0,(I41/I$41)*100,0)</f>
        <v>100</v>
      </c>
      <c r="L41" s="11"/>
    </row>
    <row r="42" spans="2:11" s="4" customFormat="1" ht="16.5" customHeight="1">
      <c r="B42" s="74"/>
      <c r="C42" s="82"/>
      <c r="D42" s="82"/>
      <c r="E42" s="82"/>
      <c r="F42" s="82"/>
      <c r="G42" s="82"/>
      <c r="H42" s="82"/>
      <c r="I42" s="82"/>
      <c r="J42" s="82"/>
      <c r="K42" s="82"/>
    </row>
    <row r="43" spans="2:11" ht="16.5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 ht="16.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</row>
  </sheetData>
  <sheetProtection/>
  <mergeCells count="146">
    <mergeCell ref="B42:K42"/>
    <mergeCell ref="B13:C13"/>
    <mergeCell ref="B14:C14"/>
    <mergeCell ref="D10:E10"/>
    <mergeCell ref="D13:E13"/>
    <mergeCell ref="D14:E14"/>
    <mergeCell ref="D11:E11"/>
    <mergeCell ref="D12:E12"/>
    <mergeCell ref="B11:C11"/>
    <mergeCell ref="B12:C12"/>
    <mergeCell ref="C38:D38"/>
    <mergeCell ref="E38:F38"/>
    <mergeCell ref="G38:H38"/>
    <mergeCell ref="B43:K43"/>
    <mergeCell ref="B44:K44"/>
    <mergeCell ref="A41:B41"/>
    <mergeCell ref="C41:D41"/>
    <mergeCell ref="E41:F41"/>
    <mergeCell ref="G41:H41"/>
    <mergeCell ref="I41:J41"/>
    <mergeCell ref="C36:D36"/>
    <mergeCell ref="E36:F36"/>
    <mergeCell ref="G36:H36"/>
    <mergeCell ref="I38:J38"/>
    <mergeCell ref="A40:B40"/>
    <mergeCell ref="C40:D40"/>
    <mergeCell ref="E40:F40"/>
    <mergeCell ref="G40:H40"/>
    <mergeCell ref="I40:J40"/>
    <mergeCell ref="A38:B38"/>
    <mergeCell ref="C34:D34"/>
    <mergeCell ref="E34:F34"/>
    <mergeCell ref="G34:H34"/>
    <mergeCell ref="I36:J36"/>
    <mergeCell ref="A37:B37"/>
    <mergeCell ref="C37:D37"/>
    <mergeCell ref="E37:F37"/>
    <mergeCell ref="G37:H37"/>
    <mergeCell ref="I37:J37"/>
    <mergeCell ref="A36:B36"/>
    <mergeCell ref="A30:B30"/>
    <mergeCell ref="C30:D30"/>
    <mergeCell ref="E30:F30"/>
    <mergeCell ref="I34:J34"/>
    <mergeCell ref="A35:B35"/>
    <mergeCell ref="C35:D35"/>
    <mergeCell ref="E35:F35"/>
    <mergeCell ref="G35:H35"/>
    <mergeCell ref="I35:J35"/>
    <mergeCell ref="A34:B34"/>
    <mergeCell ref="B26:K26"/>
    <mergeCell ref="C27:H27"/>
    <mergeCell ref="I27:K27"/>
    <mergeCell ref="I28:J28"/>
    <mergeCell ref="I31:J31"/>
    <mergeCell ref="A31:B31"/>
    <mergeCell ref="C31:D31"/>
    <mergeCell ref="E31:F31"/>
    <mergeCell ref="G31:H31"/>
    <mergeCell ref="I29:J29"/>
    <mergeCell ref="A17:C17"/>
    <mergeCell ref="H17:I17"/>
    <mergeCell ref="F17:G17"/>
    <mergeCell ref="I30:J30"/>
    <mergeCell ref="A29:B29"/>
    <mergeCell ref="C29:D29"/>
    <mergeCell ref="E29:F29"/>
    <mergeCell ref="G29:H29"/>
    <mergeCell ref="G30:H30"/>
    <mergeCell ref="B25:K25"/>
    <mergeCell ref="A28:B28"/>
    <mergeCell ref="C28:D28"/>
    <mergeCell ref="E28:F28"/>
    <mergeCell ref="G28:H28"/>
    <mergeCell ref="J14:K14"/>
    <mergeCell ref="A18:C18"/>
    <mergeCell ref="D18:E18"/>
    <mergeCell ref="F18:G18"/>
    <mergeCell ref="H18:I18"/>
    <mergeCell ref="J18:K18"/>
    <mergeCell ref="J12:K12"/>
    <mergeCell ref="H12:I12"/>
    <mergeCell ref="J13:K13"/>
    <mergeCell ref="H11:I11"/>
    <mergeCell ref="A16:C16"/>
    <mergeCell ref="D16:E16"/>
    <mergeCell ref="F16:G16"/>
    <mergeCell ref="H16:I16"/>
    <mergeCell ref="J16:K16"/>
    <mergeCell ref="F15:G15"/>
    <mergeCell ref="H15:I15"/>
    <mergeCell ref="J15:K15"/>
    <mergeCell ref="H19:I19"/>
    <mergeCell ref="J10:K10"/>
    <mergeCell ref="H10:I10"/>
    <mergeCell ref="F13:G13"/>
    <mergeCell ref="F11:G11"/>
    <mergeCell ref="F12:G12"/>
    <mergeCell ref="J11:K11"/>
    <mergeCell ref="J19:K19"/>
    <mergeCell ref="D19:E19"/>
    <mergeCell ref="F19:G19"/>
    <mergeCell ref="J17:K17"/>
    <mergeCell ref="J7:K7"/>
    <mergeCell ref="A19:C19"/>
    <mergeCell ref="B7:C7"/>
    <mergeCell ref="D7:E7"/>
    <mergeCell ref="F7:G7"/>
    <mergeCell ref="D15:E15"/>
    <mergeCell ref="B1:K1"/>
    <mergeCell ref="B2:K2"/>
    <mergeCell ref="C3:H3"/>
    <mergeCell ref="I3:K3"/>
    <mergeCell ref="J8:K8"/>
    <mergeCell ref="A20:C20"/>
    <mergeCell ref="D20:E20"/>
    <mergeCell ref="F20:G20"/>
    <mergeCell ref="H20:I20"/>
    <mergeCell ref="J20:K20"/>
    <mergeCell ref="J9:K9"/>
    <mergeCell ref="D6:E6"/>
    <mergeCell ref="F6:G6"/>
    <mergeCell ref="H6:I6"/>
    <mergeCell ref="H7:I7"/>
    <mergeCell ref="J6:K6"/>
    <mergeCell ref="D8:E8"/>
    <mergeCell ref="D9:E9"/>
    <mergeCell ref="F8:G8"/>
    <mergeCell ref="F9:G9"/>
    <mergeCell ref="A6:C6"/>
    <mergeCell ref="F4:G5"/>
    <mergeCell ref="H4:K4"/>
    <mergeCell ref="H5:I5"/>
    <mergeCell ref="A4:C5"/>
    <mergeCell ref="D4:E5"/>
    <mergeCell ref="J5:K5"/>
    <mergeCell ref="D17:E17"/>
    <mergeCell ref="H8:I8"/>
    <mergeCell ref="H9:I9"/>
    <mergeCell ref="B8:C8"/>
    <mergeCell ref="B9:C9"/>
    <mergeCell ref="F14:G14"/>
    <mergeCell ref="H13:I13"/>
    <mergeCell ref="H14:I14"/>
    <mergeCell ref="F10:G10"/>
    <mergeCell ref="B10:C10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2020-03-27T09:57:00Z</cp:lastPrinted>
  <dcterms:created xsi:type="dcterms:W3CDTF">2011-04-19T02:39:36Z</dcterms:created>
  <dcterms:modified xsi:type="dcterms:W3CDTF">2020-04-13T06:14:47Z</dcterms:modified>
  <cp:category/>
  <cp:version/>
  <cp:contentType/>
  <cp:contentStatus/>
</cp:coreProperties>
</file>