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20" windowWidth="15312" windowHeight="11808" activeTab="1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'現流表及平衡表'!$A$1:$K$43</definedName>
    <definedName name="_xlnm.Print_Area" localSheetId="0">'餘絀表及撥補表'!$A$1:$H$42</definedName>
  </definedNames>
  <calcPr fullCalcOnLoad="1"/>
</workbook>
</file>

<file path=xl/sharedStrings.xml><?xml version="1.0" encoding="utf-8"?>
<sst xmlns="http://schemas.openxmlformats.org/spreadsheetml/2006/main" count="82" uniqueCount="65">
  <si>
    <t>單位：新臺幣元</t>
  </si>
  <si>
    <t>％</t>
  </si>
  <si>
    <t>金　　　　額</t>
  </si>
  <si>
    <t>科目</t>
  </si>
  <si>
    <t>項目</t>
  </si>
  <si>
    <t>本年度決算數</t>
  </si>
  <si>
    <t>本年度
決算數</t>
  </si>
  <si>
    <t>金額</t>
  </si>
  <si>
    <t>總收入</t>
  </si>
  <si>
    <t>回收清除處理收入</t>
  </si>
  <si>
    <t>利息收入</t>
  </si>
  <si>
    <t>雜項收入</t>
  </si>
  <si>
    <t>總支出</t>
  </si>
  <si>
    <t>回收清除處理補貼費</t>
  </si>
  <si>
    <t>其他支出</t>
  </si>
  <si>
    <t>項目</t>
  </si>
  <si>
    <t>本年度決算數</t>
  </si>
  <si>
    <t>賸餘之部</t>
  </si>
  <si>
    <t>本期賸餘</t>
  </si>
  <si>
    <t>前期未分配賸餘</t>
  </si>
  <si>
    <t>分配之部</t>
  </si>
  <si>
    <t>未分配賸餘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</si>
  <si>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</si>
  <si>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業務活動之現金流量</t>
  </si>
  <si>
    <t>投資活動之現金流量</t>
  </si>
  <si>
    <t>減少其他資產</t>
  </si>
  <si>
    <t>期初現金及約當現金</t>
  </si>
  <si>
    <t>期末現金及約當現金</t>
  </si>
  <si>
    <t>資源回收管理基金－信託基金部分平衡表</t>
  </si>
  <si>
    <t>科　　　　目</t>
  </si>
  <si>
    <t>金　　　　額</t>
  </si>
  <si>
    <t>％</t>
  </si>
  <si>
    <t>科     　　目</t>
  </si>
  <si>
    <t>資　產</t>
  </si>
  <si>
    <t>負　債</t>
  </si>
  <si>
    <t>流動資產</t>
  </si>
  <si>
    <t>流動負債</t>
  </si>
  <si>
    <t>其他資產</t>
  </si>
  <si>
    <t>淨值</t>
  </si>
  <si>
    <t>合                 計</t>
  </si>
  <si>
    <t>合 　　計</t>
  </si>
  <si>
    <t>本年度預算數</t>
  </si>
  <si>
    <t>本年度
預算數</t>
  </si>
  <si>
    <t>單位：新臺幣元</t>
  </si>
  <si>
    <t>現金及約當現金之淨增（淨減）</t>
  </si>
  <si>
    <t>本期賸餘（短絀）</t>
  </si>
  <si>
    <t>利息股利之調整</t>
  </si>
  <si>
    <t>未計利息股利之現金流入（流出）</t>
  </si>
  <si>
    <t>收取利息</t>
  </si>
  <si>
    <t>收取股利</t>
  </si>
  <si>
    <t>支付利息</t>
  </si>
  <si>
    <t>調整非現金項目</t>
  </si>
  <si>
    <t>未計利息股利之本期賸餘（短絀）</t>
  </si>
  <si>
    <t>累積餘絀</t>
  </si>
  <si>
    <t>本期賸餘（短絀）</t>
  </si>
  <si>
    <r>
      <t>比較增減</t>
    </r>
  </si>
  <si>
    <t>資源回收管理基金－信託基金部分收支餘絀表</t>
  </si>
  <si>
    <t>資源回收管理基金－信託基金部分餘絀撥補表</t>
  </si>
  <si>
    <t>資源回收管理基金－信託基金部分現金流量表</t>
  </si>
  <si>
    <r>
      <t xml:space="preserve">                       </t>
    </r>
    <r>
      <rPr>
        <b/>
        <sz val="12"/>
        <rFont val="細明體"/>
        <family val="3"/>
      </rPr>
      <t>中華民國</t>
    </r>
    <r>
      <rPr>
        <b/>
        <sz val="12"/>
        <rFont val="Times New Roman"/>
        <family val="1"/>
      </rPr>
      <t>108</t>
    </r>
    <r>
      <rPr>
        <b/>
        <sz val="12"/>
        <rFont val="細明體"/>
        <family val="3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細明體"/>
        <family val="3"/>
      </rPr>
      <t>　　　　　　</t>
    </r>
    <r>
      <rPr>
        <b/>
        <sz val="12"/>
        <rFont val="Times New Roman"/>
        <family val="1"/>
      </rPr>
      <t xml:space="preserve">   </t>
    </r>
    <r>
      <rPr>
        <b/>
        <sz val="12"/>
        <rFont val="細明體"/>
        <family val="3"/>
      </rPr>
      <t>單位：新臺幣元</t>
    </r>
  </si>
  <si>
    <r>
      <t xml:space="preserve">          </t>
    </r>
    <r>
      <rPr>
        <b/>
        <sz val="12"/>
        <rFont val="細明體"/>
        <family val="3"/>
      </rPr>
      <t>中華民國</t>
    </r>
    <r>
      <rPr>
        <b/>
        <sz val="12"/>
        <rFont val="Times New Roman"/>
        <family val="1"/>
      </rPr>
      <t>108</t>
    </r>
    <r>
      <rPr>
        <b/>
        <sz val="12"/>
        <rFont val="細明體"/>
        <family val="3"/>
      </rPr>
      <t>年度</t>
    </r>
  </si>
  <si>
    <r>
      <t xml:space="preserve">                 </t>
    </r>
    <r>
      <rPr>
        <b/>
        <sz val="12"/>
        <rFont val="細明體"/>
        <family val="3"/>
      </rPr>
      <t>中華民國</t>
    </r>
    <r>
      <rPr>
        <b/>
        <sz val="12"/>
        <rFont val="Times New Roman"/>
        <family val="1"/>
      </rPr>
      <t>108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12</t>
    </r>
    <r>
      <rPr>
        <b/>
        <sz val="12"/>
        <rFont val="細明體"/>
        <family val="3"/>
      </rPr>
      <t>月</t>
    </r>
    <r>
      <rPr>
        <b/>
        <sz val="12"/>
        <rFont val="Times New Roman"/>
        <family val="1"/>
      </rPr>
      <t>31</t>
    </r>
    <r>
      <rPr>
        <b/>
        <sz val="12"/>
        <rFont val="細明體"/>
        <family val="3"/>
      </rPr>
      <t>日</t>
    </r>
  </si>
  <si>
    <t xml:space="preserve">    投資活動之淨現金流入（流出）</t>
  </si>
  <si>
    <t xml:space="preserve">    業務活動之淨現金流入（流出）</t>
  </si>
  <si>
    <t>-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</si>
</sst>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－&quot;* #,##0.00_);_(* &quot; &quot;_);_(@_)"/>
    <numFmt numFmtId="180" formatCode="_(* #,##0.00_);_(&quot;-&quot;* #,##0.00_);_(* &quot;&quot;_);_(@_)"/>
    <numFmt numFmtId="181" formatCode="_(* #,##0.00_);_(&quot;-&quot;\ #,##0.00_);_(* &quot;&quot;_);_(@_)"/>
    <numFmt numFmtId="182" formatCode="0.00_ "/>
    <numFmt numFmtId="183" formatCode="_-###,###,###,###_-;\-###,###,###,###_-;_-&quot;-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_);_(&quot;-&quot;\ #,##0.0_);_(* &quot;&quot;_);_(@_)"/>
  </numFmts>
  <fonts count="33">
    <font>
      <sz val="12"/>
      <name val="標楷體"/>
      <family val="4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12"/>
      <name val="Times New Roman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2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9"/>
      <name val="新細明體"/>
      <family val="1"/>
    </font>
    <font>
      <sz val="9"/>
      <name val="新細明體"/>
      <family val="1"/>
    </font>
    <font>
      <b/>
      <sz val="12"/>
      <name val="細明體"/>
      <family val="3"/>
    </font>
    <font>
      <sz val="12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6" borderId="0" applyNumberFormat="0" applyBorder="0" applyAlignment="0" applyProtection="0"/>
    <xf numFmtId="0" fontId="19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133">
    <xf numFmtId="0" fontId="0" fillId="0" borderId="0" xfId="0" applyAlignment="1">
      <alignment vertical="center"/>
    </xf>
    <xf numFmtId="181" fontId="8" fillId="0" borderId="10" xfId="0" applyNumberFormat="1" applyFont="1" applyFill="1" applyBorder="1" applyAlignment="1" applyProtection="1">
      <alignment vertical="center"/>
      <protection/>
    </xf>
    <xf numFmtId="181" fontId="11" fillId="0" borderId="10" xfId="0" applyNumberFormat="1" applyFont="1" applyFill="1" applyBorder="1" applyAlignment="1" applyProtection="1">
      <alignment horizontal="left" vertical="center"/>
      <protection locked="0"/>
    </xf>
    <xf numFmtId="181" fontId="11" fillId="0" borderId="10" xfId="0" applyNumberFormat="1" applyFont="1" applyFill="1" applyBorder="1" applyAlignment="1" applyProtection="1">
      <alignment horizontal="center" vertical="center"/>
      <protection/>
    </xf>
    <xf numFmtId="181" fontId="11" fillId="0" borderId="10" xfId="0" applyNumberFormat="1" applyFont="1" applyFill="1" applyBorder="1" applyAlignment="1" applyProtection="1">
      <alignment horizontal="center" vertical="center"/>
      <protection locked="0"/>
    </xf>
    <xf numFmtId="181" fontId="11" fillId="0" borderId="10" xfId="0" applyNumberFormat="1" applyFont="1" applyFill="1" applyBorder="1" applyAlignment="1" applyProtection="1">
      <alignment horizontal="right" vertical="center"/>
      <protection/>
    </xf>
    <xf numFmtId="178" fontId="8" fillId="0" borderId="11" xfId="0" applyNumberFormat="1" applyFont="1" applyFill="1" applyBorder="1" applyAlignment="1" applyProtection="1">
      <alignment vertical="center" readingOrder="2"/>
      <protection/>
    </xf>
    <xf numFmtId="181" fontId="11" fillId="0" borderId="11" xfId="0" applyNumberFormat="1" applyFont="1" applyFill="1" applyBorder="1" applyAlignment="1" applyProtection="1">
      <alignment horizontal="right" vertical="center"/>
      <protection locked="0"/>
    </xf>
    <xf numFmtId="181" fontId="11" fillId="0" borderId="11" xfId="0" applyNumberFormat="1" applyFont="1" applyFill="1" applyBorder="1" applyAlignment="1" applyProtection="1">
      <alignment horizontal="right" vertical="center"/>
      <protection/>
    </xf>
    <xf numFmtId="181" fontId="8" fillId="0" borderId="11" xfId="0" applyNumberFormat="1" applyFont="1" applyFill="1" applyBorder="1" applyAlignment="1" applyProtection="1">
      <alignment horizontal="right" vertical="center"/>
      <protection/>
    </xf>
    <xf numFmtId="181" fontId="11" fillId="0" borderId="0" xfId="0" applyNumberFormat="1" applyFont="1" applyFill="1" applyBorder="1" applyAlignment="1" applyProtection="1">
      <alignment horizontal="right" vertical="center"/>
      <protection locked="0"/>
    </xf>
    <xf numFmtId="181" fontId="11" fillId="0" borderId="12" xfId="0" applyNumberFormat="1" applyFont="1" applyFill="1" applyBorder="1" applyAlignment="1" applyProtection="1">
      <alignment horizontal="right" vertical="center"/>
      <protection locked="0"/>
    </xf>
    <xf numFmtId="181" fontId="11" fillId="0" borderId="12" xfId="0" applyNumberFormat="1" applyFont="1" applyFill="1" applyBorder="1" applyAlignment="1" applyProtection="1">
      <alignment horizontal="right" vertical="center"/>
      <protection/>
    </xf>
    <xf numFmtId="178" fontId="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3" xfId="0" applyFont="1" applyFill="1" applyBorder="1" applyAlignment="1" applyProtection="1">
      <alignment horizontal="distributed" vertical="center" inden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10" fillId="0" borderId="12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178" fontId="11" fillId="0" borderId="11" xfId="0" applyNumberFormat="1" applyFont="1" applyFill="1" applyBorder="1" applyAlignment="1" applyProtection="1">
      <alignment horizontal="right" vertical="center" readingOrder="2"/>
      <protection/>
    </xf>
    <xf numFmtId="181" fontId="8" fillId="0" borderId="15" xfId="0" applyNumberFormat="1" applyFont="1" applyFill="1" applyBorder="1" applyAlignment="1" applyProtection="1">
      <alignment vertical="center"/>
      <protection/>
    </xf>
    <xf numFmtId="181" fontId="8" fillId="0" borderId="15" xfId="0" applyNumberFormat="1" applyFont="1" applyFill="1" applyBorder="1" applyAlignment="1" applyProtection="1">
      <alignment horizontal="right" vertical="center"/>
      <protection/>
    </xf>
    <xf numFmtId="178" fontId="8" fillId="0" borderId="16" xfId="0" applyNumberFormat="1" applyFont="1" applyFill="1" applyBorder="1" applyAlignment="1" applyProtection="1">
      <alignment vertical="center" readingOrder="2"/>
      <protection/>
    </xf>
    <xf numFmtId="0" fontId="0" fillId="0" borderId="0" xfId="0" applyFont="1" applyFill="1" applyAlignment="1">
      <alignment vertical="center"/>
    </xf>
    <xf numFmtId="49" fontId="10" fillId="0" borderId="12" xfId="0" applyNumberFormat="1" applyFont="1" applyFill="1" applyBorder="1" applyAlignment="1" applyProtection="1">
      <alignment horizontal="left" vertical="center" readingOrder="1"/>
      <protection locked="0"/>
    </xf>
    <xf numFmtId="0" fontId="0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181" fontId="11" fillId="0" borderId="10" xfId="0" applyNumberFormat="1" applyFont="1" applyFill="1" applyBorder="1" applyAlignment="1" applyProtection="1">
      <alignment vertical="center"/>
      <protection locked="0"/>
    </xf>
    <xf numFmtId="181" fontId="11" fillId="0" borderId="1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0" borderId="12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 locked="0"/>
    </xf>
    <xf numFmtId="43" fontId="0" fillId="0" borderId="0" xfId="0" applyNumberFormat="1" applyFont="1" applyFill="1" applyAlignment="1">
      <alignment vertical="center"/>
    </xf>
    <xf numFmtId="0" fontId="14" fillId="0" borderId="1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181" fontId="8" fillId="0" borderId="16" xfId="0" applyNumberFormat="1" applyFont="1" applyFill="1" applyBorder="1" applyAlignment="1" applyProtection="1">
      <alignment horizontal="right" vertical="center"/>
      <protection/>
    </xf>
    <xf numFmtId="181" fontId="8" fillId="0" borderId="18" xfId="0" applyNumberFormat="1" applyFont="1" applyFill="1" applyBorder="1" applyAlignment="1" applyProtection="1">
      <alignment vertical="center"/>
      <protection/>
    </xf>
    <xf numFmtId="181" fontId="8" fillId="0" borderId="19" xfId="0" applyNumberFormat="1" applyFont="1" applyFill="1" applyBorder="1" applyAlignment="1" applyProtection="1">
      <alignment vertical="center" readingOrder="2"/>
      <protection/>
    </xf>
    <xf numFmtId="181" fontId="8" fillId="0" borderId="18" xfId="0" applyNumberFormat="1" applyFont="1" applyFill="1" applyBorder="1" applyAlignment="1" applyProtection="1">
      <alignment horizontal="right" vertical="center"/>
      <protection/>
    </xf>
    <xf numFmtId="178" fontId="8" fillId="0" borderId="19" xfId="0" applyNumberFormat="1" applyFont="1" applyFill="1" applyBorder="1" applyAlignment="1" applyProtection="1">
      <alignment vertical="center" readingOrder="2"/>
      <protection/>
    </xf>
    <xf numFmtId="181" fontId="8" fillId="0" borderId="10" xfId="0" applyNumberFormat="1" applyFont="1" applyFill="1" applyBorder="1" applyAlignment="1" applyProtection="1">
      <alignment horizontal="right" vertical="center"/>
      <protection/>
    </xf>
    <xf numFmtId="182" fontId="8" fillId="0" borderId="11" xfId="0" applyNumberFormat="1" applyFont="1" applyFill="1" applyBorder="1" applyAlignment="1" applyProtection="1">
      <alignment vertical="center" readingOrder="2"/>
      <protection/>
    </xf>
    <xf numFmtId="178" fontId="11" fillId="0" borderId="11" xfId="0" applyNumberFormat="1" applyFont="1" applyFill="1" applyBorder="1" applyAlignment="1" applyProtection="1">
      <alignment horizontal="center" vertical="center" readingOrder="2"/>
      <protection/>
    </xf>
    <xf numFmtId="181" fontId="8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>
      <alignment horizontal="right" vertical="center"/>
    </xf>
    <xf numFmtId="0" fontId="7" fillId="0" borderId="20" xfId="0" applyFont="1" applyFill="1" applyBorder="1" applyAlignment="1" applyProtection="1">
      <alignment horizontal="center" vertical="center"/>
      <protection/>
    </xf>
    <xf numFmtId="181" fontId="8" fillId="0" borderId="16" xfId="0" applyNumberFormat="1" applyFont="1" applyFill="1" applyBorder="1" applyAlignment="1" applyProtection="1">
      <alignment horizontal="right" vertical="center"/>
      <protection/>
    </xf>
    <xf numFmtId="181" fontId="8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 applyProtection="1">
      <alignment horizontal="distributed" vertical="center" indent="1"/>
      <protection/>
    </xf>
    <xf numFmtId="0" fontId="7" fillId="0" borderId="20" xfId="0" applyFont="1" applyFill="1" applyBorder="1" applyAlignment="1" applyProtection="1">
      <alignment horizontal="distributed" vertical="center" indent="1"/>
      <protection/>
    </xf>
    <xf numFmtId="181" fontId="8" fillId="0" borderId="21" xfId="0" applyNumberFormat="1" applyFont="1" applyFill="1" applyBorder="1" applyAlignment="1" applyProtection="1">
      <alignment horizontal="right" vertical="center"/>
      <protection/>
    </xf>
    <xf numFmtId="0" fontId="11" fillId="0" borderId="22" xfId="0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distributed" vertical="center" indent="1"/>
      <protection locked="0"/>
    </xf>
    <xf numFmtId="0" fontId="7" fillId="0" borderId="12" xfId="0" applyFont="1" applyFill="1" applyBorder="1" applyAlignment="1" applyProtection="1">
      <alignment horizontal="distributed" vertical="center" inden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7" fillId="0" borderId="23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horizontal="left" vertical="center"/>
      <protection locked="0"/>
    </xf>
    <xf numFmtId="0" fontId="11" fillId="0" borderId="22" xfId="0" applyFont="1" applyFill="1" applyBorder="1" applyAlignment="1" applyProtection="1">
      <alignment horizontal="left" vertical="center"/>
      <protection locked="0"/>
    </xf>
    <xf numFmtId="0" fontId="7" fillId="0" borderId="21" xfId="0" applyFont="1" applyFill="1" applyBorder="1" applyAlignment="1" applyProtection="1">
      <alignment horizontal="left" vertical="center"/>
      <protection locked="0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6" fillId="0" borderId="25" xfId="0" applyFont="1" applyFill="1" applyBorder="1" applyAlignment="1" applyProtection="1">
      <alignment horizontal="distributed" vertical="center" inden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distributed" vertical="center" indent="1"/>
      <protection/>
    </xf>
    <xf numFmtId="0" fontId="5" fillId="0" borderId="21" xfId="0" applyFont="1" applyFill="1" applyBorder="1" applyAlignment="1" applyProtection="1">
      <alignment horizontal="left" vertical="top"/>
      <protection locked="0"/>
    </xf>
    <xf numFmtId="0" fontId="6" fillId="0" borderId="22" xfId="0" applyFont="1" applyFill="1" applyBorder="1" applyAlignment="1" applyProtection="1">
      <alignment horizontal="distributed" vertical="center" indent="1"/>
      <protection/>
    </xf>
    <xf numFmtId="0" fontId="6" fillId="0" borderId="26" xfId="0" applyFont="1" applyFill="1" applyBorder="1" applyAlignment="1" applyProtection="1">
      <alignment horizontal="distributed" vertical="center" indent="1"/>
      <protection/>
    </xf>
    <xf numFmtId="0" fontId="6" fillId="0" borderId="27" xfId="0" applyFont="1" applyFill="1" applyBorder="1" applyAlignment="1" applyProtection="1">
      <alignment horizontal="distributed" vertical="center" indent="1"/>
      <protection/>
    </xf>
    <xf numFmtId="0" fontId="6" fillId="0" borderId="28" xfId="0" applyFont="1" applyFill="1" applyBorder="1" applyAlignment="1" applyProtection="1">
      <alignment horizontal="distributed" vertical="center" indent="1"/>
      <protection/>
    </xf>
    <xf numFmtId="181" fontId="11" fillId="0" borderId="11" xfId="0" applyNumberFormat="1" applyFont="1" applyFill="1" applyBorder="1" applyAlignment="1" applyProtection="1">
      <alignment horizontal="right" vertical="center"/>
      <protection/>
    </xf>
    <xf numFmtId="181" fontId="11" fillId="0" borderId="12" xfId="0" applyNumberFormat="1" applyFont="1" applyFill="1" applyBorder="1" applyAlignment="1" applyProtection="1">
      <alignment horizontal="right" vertical="center"/>
      <protection/>
    </xf>
    <xf numFmtId="181" fontId="11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3" fillId="0" borderId="12" xfId="0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 applyProtection="1">
      <alignment horizontal="left" vertical="center"/>
      <protection locked="0"/>
    </xf>
    <xf numFmtId="0" fontId="10" fillId="0" borderId="12" xfId="0" applyFont="1" applyFill="1" applyBorder="1" applyAlignment="1" applyProtection="1">
      <alignment horizontal="left" vertical="center"/>
      <protection locked="0"/>
    </xf>
    <xf numFmtId="181" fontId="11" fillId="0" borderId="11" xfId="0" applyNumberFormat="1" applyFont="1" applyFill="1" applyBorder="1" applyAlignment="1" applyProtection="1">
      <alignment horizontal="right" vertical="center"/>
      <protection locked="0"/>
    </xf>
    <xf numFmtId="181" fontId="11" fillId="0" borderId="12" xfId="0" applyNumberFormat="1" applyFont="1" applyFill="1" applyBorder="1" applyAlignment="1" applyProtection="1">
      <alignment horizontal="right" vertical="center"/>
      <protection locked="0"/>
    </xf>
    <xf numFmtId="181" fontId="8" fillId="0" borderId="19" xfId="0" applyNumberFormat="1" applyFont="1" applyFill="1" applyBorder="1" applyAlignment="1" applyProtection="1">
      <alignment horizontal="right" vertical="center"/>
      <protection/>
    </xf>
    <xf numFmtId="181" fontId="8" fillId="0" borderId="24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left" vertical="center"/>
      <protection locked="0"/>
    </xf>
    <xf numFmtId="181" fontId="8" fillId="0" borderId="11" xfId="0" applyNumberFormat="1" applyFont="1" applyFill="1" applyBorder="1" applyAlignment="1" applyProtection="1">
      <alignment horizontal="right" vertical="center"/>
      <protection locked="0"/>
    </xf>
    <xf numFmtId="181" fontId="8" fillId="0" borderId="12" xfId="0" applyNumberFormat="1" applyFont="1" applyFill="1" applyBorder="1" applyAlignment="1" applyProtection="1">
      <alignment horizontal="right" vertical="center"/>
      <protection locked="0"/>
    </xf>
    <xf numFmtId="0" fontId="7" fillId="0" borderId="19" xfId="0" applyFont="1" applyFill="1" applyBorder="1" applyAlignment="1" applyProtection="1">
      <alignment horizontal="distributed" vertical="center" indent="1"/>
      <protection/>
    </xf>
    <xf numFmtId="0" fontId="7" fillId="0" borderId="24" xfId="0" applyFont="1" applyFill="1" applyBorder="1" applyAlignment="1" applyProtection="1">
      <alignment horizontal="distributed" vertical="center" indent="1"/>
      <protection/>
    </xf>
    <xf numFmtId="0" fontId="7" fillId="0" borderId="23" xfId="0" applyFont="1" applyFill="1" applyBorder="1" applyAlignment="1" applyProtection="1">
      <alignment horizontal="distributed" vertical="center" indent="1"/>
      <protection/>
    </xf>
    <xf numFmtId="181" fontId="8" fillId="0" borderId="11" xfId="0" applyNumberFormat="1" applyFont="1" applyFill="1" applyBorder="1" applyAlignment="1" applyProtection="1">
      <alignment horizontal="right" vertical="center"/>
      <protection/>
    </xf>
    <xf numFmtId="181" fontId="8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21" xfId="0" applyFont="1" applyFill="1" applyBorder="1" applyAlignment="1" applyProtection="1">
      <alignment horizontal="left" vertical="center"/>
      <protection/>
    </xf>
    <xf numFmtId="0" fontId="12" fillId="0" borderId="20" xfId="0" applyFont="1" applyFill="1" applyBorder="1" applyAlignment="1" applyProtection="1">
      <alignment horizontal="left" vertical="center"/>
      <protection/>
    </xf>
    <xf numFmtId="178" fontId="8" fillId="0" borderId="16" xfId="0" applyNumberFormat="1" applyFont="1" applyFill="1" applyBorder="1" applyAlignment="1" applyProtection="1">
      <alignment horizontal="right" vertical="center"/>
      <protection/>
    </xf>
    <xf numFmtId="178" fontId="8" fillId="0" borderId="21" xfId="0" applyNumberFormat="1" applyFont="1" applyFill="1" applyBorder="1" applyAlignment="1" applyProtection="1">
      <alignment horizontal="right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14" fillId="0" borderId="17" xfId="0" applyFont="1" applyFill="1" applyBorder="1" applyAlignment="1" applyProtection="1">
      <alignment horizontal="center" vertical="center"/>
      <protection/>
    </xf>
    <xf numFmtId="0" fontId="14" fillId="0" borderId="30" xfId="0" applyFont="1" applyFill="1" applyBorder="1" applyAlignment="1" applyProtection="1">
      <alignment horizontal="center" vertical="center"/>
      <protection/>
    </xf>
    <xf numFmtId="181" fontId="8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12" fillId="0" borderId="12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12" xfId="0" applyFont="1" applyFill="1" applyBorder="1" applyAlignment="1" applyProtection="1">
      <alignment horizontal="left" vertical="center"/>
      <protection locked="0"/>
    </xf>
    <xf numFmtId="181" fontId="8" fillId="0" borderId="23" xfId="0" applyNumberFormat="1" applyFont="1" applyFill="1" applyBorder="1" applyAlignment="1" applyProtection="1">
      <alignment horizontal="right" vertical="center"/>
      <protection/>
    </xf>
    <xf numFmtId="0" fontId="12" fillId="0" borderId="23" xfId="0" applyFont="1" applyFill="1" applyBorder="1" applyAlignment="1" applyProtection="1">
      <alignment horizontal="left" vertical="center"/>
      <protection/>
    </xf>
    <xf numFmtId="0" fontId="12" fillId="0" borderId="24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5" fillId="0" borderId="21" xfId="0" applyFont="1" applyFill="1" applyBorder="1" applyAlignment="1" applyProtection="1">
      <alignment horizontal="center" vertical="top"/>
      <protection locked="0"/>
    </xf>
    <xf numFmtId="0" fontId="6" fillId="0" borderId="31" xfId="0" applyFont="1" applyFill="1" applyBorder="1" applyAlignment="1" applyProtection="1">
      <alignment horizontal="distributed" vertical="center" wrapText="1" indent="1"/>
      <protection/>
    </xf>
    <xf numFmtId="0" fontId="6" fillId="0" borderId="32" xfId="0" applyFont="1" applyFill="1" applyBorder="1" applyAlignment="1" applyProtection="1">
      <alignment horizontal="distributed" vertical="center" indent="1"/>
      <protection/>
    </xf>
    <xf numFmtId="0" fontId="0" fillId="0" borderId="29" xfId="0" applyFont="1" applyFill="1" applyBorder="1" applyAlignment="1">
      <alignment vertical="center"/>
    </xf>
    <xf numFmtId="0" fontId="6" fillId="0" borderId="14" xfId="0" applyFont="1" applyFill="1" applyBorder="1" applyAlignment="1" applyProtection="1">
      <alignment horizontal="distributed" vertical="center" indent="1"/>
      <protection/>
    </xf>
    <xf numFmtId="0" fontId="6" fillId="0" borderId="33" xfId="0" applyFont="1" applyFill="1" applyBorder="1" applyAlignment="1" applyProtection="1">
      <alignment horizontal="distributed" vertical="center" indent="1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="130" zoomScaleNormal="120" zoomScaleSheetLayoutView="130" zoomScalePageLayoutView="0" workbookViewId="0" topLeftCell="A19">
      <selection activeCell="C32" sqref="C32"/>
    </sheetView>
  </sheetViews>
  <sheetFormatPr defaultColWidth="9.00390625" defaultRowHeight="16.5"/>
  <cols>
    <col min="1" max="1" width="1.4921875" style="22" customWidth="1"/>
    <col min="2" max="2" width="20.875" style="22" customWidth="1"/>
    <col min="3" max="3" width="14.625" style="22" customWidth="1"/>
    <col min="4" max="4" width="7.375" style="22" customWidth="1"/>
    <col min="5" max="5" width="14.625" style="22" customWidth="1"/>
    <col min="6" max="6" width="7.375" style="22" customWidth="1"/>
    <col min="7" max="7" width="14.625" style="22" customWidth="1"/>
    <col min="8" max="8" width="7.75390625" style="22" customWidth="1"/>
    <col min="9" max="16384" width="9.00390625" style="22" customWidth="1"/>
  </cols>
  <sheetData>
    <row r="1" spans="1:8" s="14" customFormat="1" ht="27" customHeight="1">
      <c r="A1" s="77" t="s">
        <v>56</v>
      </c>
      <c r="B1" s="77"/>
      <c r="C1" s="77"/>
      <c r="D1" s="77"/>
      <c r="E1" s="77"/>
      <c r="F1" s="77"/>
      <c r="G1" s="77"/>
      <c r="H1" s="77"/>
    </row>
    <row r="2" spans="2:8" s="14" customFormat="1" ht="17.25" customHeight="1">
      <c r="B2" s="79"/>
      <c r="C2" s="79"/>
      <c r="D2" s="79"/>
      <c r="E2" s="79"/>
      <c r="F2" s="79"/>
      <c r="G2" s="79"/>
      <c r="H2" s="79"/>
    </row>
    <row r="3" spans="1:8" s="16" customFormat="1" ht="20.25" thickBot="1">
      <c r="A3" s="14"/>
      <c r="B3" s="15"/>
      <c r="C3" s="81" t="s">
        <v>59</v>
      </c>
      <c r="D3" s="81"/>
      <c r="E3" s="81"/>
      <c r="F3" s="81"/>
      <c r="G3" s="81"/>
      <c r="H3" s="81"/>
    </row>
    <row r="4" spans="1:8" s="16" customFormat="1" ht="18.75" customHeight="1">
      <c r="A4" s="82" t="s">
        <v>3</v>
      </c>
      <c r="B4" s="83"/>
      <c r="C4" s="78" t="s">
        <v>41</v>
      </c>
      <c r="D4" s="78"/>
      <c r="E4" s="78" t="s">
        <v>5</v>
      </c>
      <c r="F4" s="78"/>
      <c r="G4" s="78" t="s">
        <v>55</v>
      </c>
      <c r="H4" s="80"/>
    </row>
    <row r="5" spans="1:8" s="16" customFormat="1" ht="18.75" customHeight="1">
      <c r="A5" s="84"/>
      <c r="B5" s="85"/>
      <c r="C5" s="17" t="s">
        <v>7</v>
      </c>
      <c r="D5" s="18" t="s">
        <v>1</v>
      </c>
      <c r="E5" s="17" t="s">
        <v>7</v>
      </c>
      <c r="F5" s="18" t="s">
        <v>1</v>
      </c>
      <c r="G5" s="17" t="s">
        <v>7</v>
      </c>
      <c r="H5" s="19" t="s">
        <v>1</v>
      </c>
    </row>
    <row r="6" spans="1:8" s="16" customFormat="1" ht="17.25" customHeight="1">
      <c r="A6" s="72" t="s">
        <v>8</v>
      </c>
      <c r="B6" s="73"/>
      <c r="C6" s="47">
        <f>SUM(C7:C9)</f>
        <v>5932185000</v>
      </c>
      <c r="D6" s="48">
        <v>100</v>
      </c>
      <c r="E6" s="47">
        <f>SUM(E7:E9)</f>
        <v>6290619605</v>
      </c>
      <c r="F6" s="48">
        <v>100</v>
      </c>
      <c r="G6" s="49">
        <f aca="true" t="shared" si="0" ref="G6:G13">E6-C6</f>
        <v>358434605</v>
      </c>
      <c r="H6" s="50">
        <f>G6/C6*100</f>
        <v>6.042202072254995</v>
      </c>
    </row>
    <row r="7" spans="1:8" ht="17.25" customHeight="1">
      <c r="A7" s="20"/>
      <c r="B7" s="21" t="s">
        <v>9</v>
      </c>
      <c r="C7" s="2">
        <v>5890848000</v>
      </c>
      <c r="D7" s="3">
        <f>C7/C6*100</f>
        <v>99.30317412555408</v>
      </c>
      <c r="E7" s="4">
        <v>6105587539</v>
      </c>
      <c r="F7" s="3">
        <f>E7/E6*100</f>
        <v>97.05860348235124</v>
      </c>
      <c r="G7" s="5">
        <f t="shared" si="0"/>
        <v>214739539</v>
      </c>
      <c r="H7" s="8">
        <f>ABS(G7/C7*100)</f>
        <v>3.6453077553520306</v>
      </c>
    </row>
    <row r="8" spans="1:8" ht="17.25" customHeight="1">
      <c r="A8" s="20"/>
      <c r="B8" s="21" t="s">
        <v>10</v>
      </c>
      <c r="C8" s="2">
        <v>41337000</v>
      </c>
      <c r="D8" s="3">
        <f>C8/C6*100</f>
        <v>0.6968258744459251</v>
      </c>
      <c r="E8" s="4">
        <v>50032066</v>
      </c>
      <c r="F8" s="3">
        <f>E8/E6*100</f>
        <v>0.7953440064987047</v>
      </c>
      <c r="G8" s="5">
        <f t="shared" si="0"/>
        <v>8695066</v>
      </c>
      <c r="H8" s="8">
        <f>ABS(G8/C8*100)</f>
        <v>21.03458402883615</v>
      </c>
    </row>
    <row r="9" spans="1:8" ht="17.25" customHeight="1">
      <c r="A9" s="20"/>
      <c r="B9" s="21" t="s">
        <v>11</v>
      </c>
      <c r="C9" s="2">
        <v>0</v>
      </c>
      <c r="D9" s="3">
        <v>0</v>
      </c>
      <c r="E9" s="4">
        <v>135000000</v>
      </c>
      <c r="F9" s="3">
        <f>E9/E6*100</f>
        <v>2.146052511150052</v>
      </c>
      <c r="G9" s="5">
        <f t="shared" si="0"/>
        <v>135000000</v>
      </c>
      <c r="H9" s="8">
        <v>0</v>
      </c>
    </row>
    <row r="10" spans="1:8" s="16" customFormat="1" ht="17.25" customHeight="1">
      <c r="A10" s="23" t="s">
        <v>12</v>
      </c>
      <c r="B10" s="24"/>
      <c r="C10" s="1">
        <f>SUM(C11:C12)</f>
        <v>5464656000</v>
      </c>
      <c r="D10" s="1">
        <f>C10/C6*100</f>
        <v>92.11877242533738</v>
      </c>
      <c r="E10" s="1">
        <f>SUM(E11:E12)</f>
        <v>5836463085</v>
      </c>
      <c r="F10" s="1">
        <f>E10/E6*100</f>
        <v>92.7804167392506</v>
      </c>
      <c r="G10" s="51">
        <f t="shared" si="0"/>
        <v>371807085</v>
      </c>
      <c r="H10" s="52">
        <f>ABS(G10/C10*100)</f>
        <v>6.803851605663741</v>
      </c>
    </row>
    <row r="11" spans="1:8" ht="17.25" customHeight="1">
      <c r="A11" s="20"/>
      <c r="B11" s="21" t="s">
        <v>13</v>
      </c>
      <c r="C11" s="2">
        <v>5464656000</v>
      </c>
      <c r="D11" s="3">
        <f>C11/C6*100</f>
        <v>92.11877242533738</v>
      </c>
      <c r="E11" s="4">
        <v>5779849362</v>
      </c>
      <c r="F11" s="3">
        <f>E11/E6*100</f>
        <v>91.88044620288242</v>
      </c>
      <c r="G11" s="5">
        <f t="shared" si="0"/>
        <v>315193362</v>
      </c>
      <c r="H11" s="8">
        <f>ABS(G11/C11*100)</f>
        <v>5.7678536764253785</v>
      </c>
    </row>
    <row r="12" spans="1:8" s="16" customFormat="1" ht="17.25" customHeight="1">
      <c r="A12" s="20"/>
      <c r="B12" s="21" t="s">
        <v>14</v>
      </c>
      <c r="C12" s="2">
        <v>0</v>
      </c>
      <c r="D12" s="3">
        <v>0</v>
      </c>
      <c r="E12" s="4">
        <v>56613723</v>
      </c>
      <c r="F12" s="3">
        <f>E12/E6*100</f>
        <v>0.8999705363681739</v>
      </c>
      <c r="G12" s="5">
        <f t="shared" si="0"/>
        <v>56613723</v>
      </c>
      <c r="H12" s="52"/>
    </row>
    <row r="13" spans="1:8" s="16" customFormat="1" ht="17.25" customHeight="1">
      <c r="A13" s="69" t="s">
        <v>54</v>
      </c>
      <c r="B13" s="70"/>
      <c r="C13" s="1">
        <f>C6-C10</f>
        <v>467529000</v>
      </c>
      <c r="D13" s="1">
        <f>C13/C6*100</f>
        <v>7.881227574662625</v>
      </c>
      <c r="E13" s="1">
        <f>E6-E10</f>
        <v>454156520</v>
      </c>
      <c r="F13" s="1">
        <f>E13/E6*100</f>
        <v>7.2195832607494</v>
      </c>
      <c r="G13" s="51">
        <f t="shared" si="0"/>
        <v>-13372480</v>
      </c>
      <c r="H13" s="52">
        <f>ABS(G13/C13*100)</f>
        <v>2.860246102380815</v>
      </c>
    </row>
    <row r="14" spans="1:8" ht="17.25" customHeight="1">
      <c r="A14" s="20"/>
      <c r="B14" s="21"/>
      <c r="C14" s="2"/>
      <c r="D14" s="3"/>
      <c r="E14" s="4"/>
      <c r="F14" s="3"/>
      <c r="G14" s="5"/>
      <c r="H14" s="25"/>
    </row>
    <row r="15" spans="1:8" ht="17.25" customHeight="1">
      <c r="A15" s="20"/>
      <c r="B15" s="21"/>
      <c r="C15" s="2"/>
      <c r="D15" s="3">
        <v>0</v>
      </c>
      <c r="E15" s="4"/>
      <c r="F15" s="3">
        <v>0</v>
      </c>
      <c r="G15" s="5">
        <v>0</v>
      </c>
      <c r="H15" s="25">
        <v>0</v>
      </c>
    </row>
    <row r="16" spans="1:8" ht="17.25" customHeight="1">
      <c r="A16" s="20"/>
      <c r="B16" s="21"/>
      <c r="C16" s="2"/>
      <c r="D16" s="3"/>
      <c r="E16" s="4"/>
      <c r="F16" s="3"/>
      <c r="G16" s="5"/>
      <c r="H16" s="25"/>
    </row>
    <row r="17" spans="1:8" ht="17.25" customHeight="1">
      <c r="A17" s="20"/>
      <c r="B17" s="21"/>
      <c r="C17" s="2"/>
      <c r="D17" s="3"/>
      <c r="E17" s="4"/>
      <c r="F17" s="3"/>
      <c r="G17" s="5"/>
      <c r="H17" s="25"/>
    </row>
    <row r="18" spans="1:8" ht="17.25" customHeight="1">
      <c r="A18" s="20"/>
      <c r="B18" s="21"/>
      <c r="C18" s="2"/>
      <c r="D18" s="3">
        <v>0</v>
      </c>
      <c r="E18" s="4"/>
      <c r="F18" s="3">
        <v>0</v>
      </c>
      <c r="G18" s="5">
        <v>0</v>
      </c>
      <c r="H18" s="25">
        <v>0</v>
      </c>
    </row>
    <row r="19" spans="1:8" ht="17.25" customHeight="1">
      <c r="A19" s="20"/>
      <c r="B19" s="21"/>
      <c r="C19" s="2"/>
      <c r="D19" s="3">
        <v>0</v>
      </c>
      <c r="E19" s="4"/>
      <c r="F19" s="3">
        <v>0</v>
      </c>
      <c r="G19" s="5">
        <v>0</v>
      </c>
      <c r="H19" s="25">
        <v>0</v>
      </c>
    </row>
    <row r="20" spans="1:8" s="16" customFormat="1" ht="17.25" customHeight="1" thickBot="1">
      <c r="A20" s="75"/>
      <c r="B20" s="76"/>
      <c r="C20" s="26"/>
      <c r="D20" s="26"/>
      <c r="E20" s="26"/>
      <c r="F20" s="26"/>
      <c r="G20" s="27"/>
      <c r="H20" s="28"/>
    </row>
    <row r="21" spans="1:8" ht="16.5" customHeight="1">
      <c r="A21" s="16"/>
      <c r="B21" s="74"/>
      <c r="C21" s="74"/>
      <c r="D21" s="74"/>
      <c r="E21" s="74"/>
      <c r="F21" s="74"/>
      <c r="G21" s="74"/>
      <c r="H21" s="74"/>
    </row>
    <row r="22" spans="2:8" ht="16.5" customHeight="1">
      <c r="B22" s="71"/>
      <c r="C22" s="71"/>
      <c r="D22" s="71"/>
      <c r="E22" s="71"/>
      <c r="F22" s="71"/>
      <c r="G22" s="71"/>
      <c r="H22" s="71"/>
    </row>
    <row r="23" spans="2:8" ht="16.5" customHeight="1">
      <c r="B23" s="71"/>
      <c r="C23" s="71"/>
      <c r="D23" s="71"/>
      <c r="E23" s="71"/>
      <c r="F23" s="71"/>
      <c r="G23" s="71"/>
      <c r="H23" s="71"/>
    </row>
    <row r="24" ht="16.5" customHeight="1"/>
    <row r="25" spans="1:8" s="14" customFormat="1" ht="27" customHeight="1">
      <c r="A25" s="77" t="s">
        <v>57</v>
      </c>
      <c r="B25" s="77"/>
      <c r="C25" s="77"/>
      <c r="D25" s="77"/>
      <c r="E25" s="77"/>
      <c r="F25" s="77"/>
      <c r="G25" s="77"/>
      <c r="H25" s="77"/>
    </row>
    <row r="26" spans="2:8" s="14" customFormat="1" ht="17.25" customHeight="1">
      <c r="B26" s="79"/>
      <c r="C26" s="79"/>
      <c r="D26" s="79"/>
      <c r="E26" s="79"/>
      <c r="F26" s="79"/>
      <c r="G26" s="79"/>
      <c r="H26" s="79"/>
    </row>
    <row r="27" spans="1:8" s="16" customFormat="1" ht="20.25" thickBot="1">
      <c r="A27" s="14"/>
      <c r="B27" s="15"/>
      <c r="C27" s="81" t="s">
        <v>59</v>
      </c>
      <c r="D27" s="81"/>
      <c r="E27" s="81"/>
      <c r="F27" s="81"/>
      <c r="G27" s="81"/>
      <c r="H27" s="81"/>
    </row>
    <row r="28" spans="1:8" s="16" customFormat="1" ht="18.75" customHeight="1">
      <c r="A28" s="82" t="s">
        <v>15</v>
      </c>
      <c r="B28" s="83"/>
      <c r="C28" s="78" t="s">
        <v>41</v>
      </c>
      <c r="D28" s="78"/>
      <c r="E28" s="78" t="s">
        <v>16</v>
      </c>
      <c r="F28" s="78"/>
      <c r="G28" s="78" t="s">
        <v>55</v>
      </c>
      <c r="H28" s="80"/>
    </row>
    <row r="29" spans="1:8" s="16" customFormat="1" ht="18.75" customHeight="1">
      <c r="A29" s="84"/>
      <c r="B29" s="85"/>
      <c r="C29" s="17" t="s">
        <v>7</v>
      </c>
      <c r="D29" s="18" t="s">
        <v>1</v>
      </c>
      <c r="E29" s="17" t="s">
        <v>7</v>
      </c>
      <c r="F29" s="18" t="s">
        <v>1</v>
      </c>
      <c r="G29" s="17" t="s">
        <v>7</v>
      </c>
      <c r="H29" s="19" t="s">
        <v>1</v>
      </c>
    </row>
    <row r="30" spans="1:8" s="16" customFormat="1" ht="17.25" customHeight="1">
      <c r="A30" s="72" t="s">
        <v>17</v>
      </c>
      <c r="B30" s="73"/>
      <c r="C30" s="47">
        <f>SUM(C31:C32)</f>
        <v>13866716000</v>
      </c>
      <c r="D30" s="48">
        <v>100</v>
      </c>
      <c r="E30" s="47">
        <f>SUM(E31:E32)</f>
        <v>14292347897</v>
      </c>
      <c r="F30" s="48">
        <v>100</v>
      </c>
      <c r="G30" s="47">
        <f>E30-C30</f>
        <v>425631897</v>
      </c>
      <c r="H30" s="50">
        <f>G30/C30*100</f>
        <v>3.069449875514866</v>
      </c>
    </row>
    <row r="31" spans="1:9" ht="17.25" customHeight="1">
      <c r="A31" s="29"/>
      <c r="B31" s="30" t="s">
        <v>18</v>
      </c>
      <c r="C31" s="2">
        <v>467529000</v>
      </c>
      <c r="D31" s="3">
        <f>C31/C30*100</f>
        <v>3.3715913702999325</v>
      </c>
      <c r="E31" s="4">
        <v>454156520</v>
      </c>
      <c r="F31" s="3">
        <f>E31/E30*100</f>
        <v>3.1776201032395006</v>
      </c>
      <c r="G31" s="5">
        <f>E31-C31</f>
        <v>-13372480</v>
      </c>
      <c r="H31" s="53">
        <f>ABS(G31/C31*100)</f>
        <v>2.860246102380815</v>
      </c>
      <c r="I31" s="31"/>
    </row>
    <row r="32" spans="1:8" ht="17.25" customHeight="1">
      <c r="A32" s="32"/>
      <c r="B32" s="21" t="s">
        <v>19</v>
      </c>
      <c r="C32" s="2">
        <v>13399187000</v>
      </c>
      <c r="D32" s="3">
        <f>C32/C30*100</f>
        <v>96.62840862970008</v>
      </c>
      <c r="E32" s="4">
        <v>13838191377</v>
      </c>
      <c r="F32" s="3">
        <f>E32/E30*100</f>
        <v>96.82237989676051</v>
      </c>
      <c r="G32" s="5">
        <f>E32-C32</f>
        <v>439004377</v>
      </c>
      <c r="H32" s="53">
        <f>ABS(G32/C32*100)</f>
        <v>3.2763508487492565</v>
      </c>
    </row>
    <row r="33" spans="1:8" s="16" customFormat="1" ht="17.25" customHeight="1">
      <c r="A33" s="69" t="s">
        <v>20</v>
      </c>
      <c r="B33" s="70"/>
      <c r="C33" s="1">
        <v>0</v>
      </c>
      <c r="D33" s="1">
        <v>0</v>
      </c>
      <c r="E33" s="1"/>
      <c r="F33" s="1">
        <f>E33/E30*100</f>
        <v>0</v>
      </c>
      <c r="G33" s="1">
        <f>E33-C33</f>
        <v>0</v>
      </c>
      <c r="H33" s="6">
        <v>0</v>
      </c>
    </row>
    <row r="34" spans="1:8" s="16" customFormat="1" ht="17.25" customHeight="1">
      <c r="A34" s="69" t="s">
        <v>21</v>
      </c>
      <c r="B34" s="70"/>
      <c r="C34" s="1">
        <f>C30-C33</f>
        <v>13866716000</v>
      </c>
      <c r="D34" s="54">
        <f>C34/C30*100</f>
        <v>100</v>
      </c>
      <c r="E34" s="1">
        <f>E30-E33</f>
        <v>14292347897</v>
      </c>
      <c r="F34" s="1">
        <f>E34/E30*100</f>
        <v>100</v>
      </c>
      <c r="G34" s="1">
        <f>E34-C34</f>
        <v>425631897</v>
      </c>
      <c r="H34" s="6">
        <f>ABS(G34/C34*100)</f>
        <v>3.069449875514866</v>
      </c>
    </row>
    <row r="35" spans="1:8" ht="17.25" customHeight="1">
      <c r="A35" s="33"/>
      <c r="B35" s="21"/>
      <c r="C35" s="2"/>
      <c r="D35" s="3">
        <v>0</v>
      </c>
      <c r="E35" s="4"/>
      <c r="F35" s="3">
        <v>0</v>
      </c>
      <c r="G35" s="3">
        <v>0</v>
      </c>
      <c r="H35" s="25">
        <v>0</v>
      </c>
    </row>
    <row r="36" spans="1:8" ht="17.25" customHeight="1">
      <c r="A36" s="34"/>
      <c r="B36" s="21"/>
      <c r="C36" s="2"/>
      <c r="D36" s="3">
        <v>0</v>
      </c>
      <c r="E36" s="4"/>
      <c r="F36" s="3">
        <v>0</v>
      </c>
      <c r="G36" s="3">
        <v>0</v>
      </c>
      <c r="H36" s="25">
        <v>0</v>
      </c>
    </row>
    <row r="37" spans="1:8" s="16" customFormat="1" ht="17.25" customHeight="1">
      <c r="A37" s="69"/>
      <c r="B37" s="70"/>
      <c r="C37" s="1"/>
      <c r="D37" s="1"/>
      <c r="E37" s="1"/>
      <c r="F37" s="1"/>
      <c r="G37" s="1"/>
      <c r="H37" s="25"/>
    </row>
    <row r="38" spans="1:8" s="16" customFormat="1" ht="17.25" customHeight="1">
      <c r="A38" s="69"/>
      <c r="B38" s="70"/>
      <c r="C38" s="1"/>
      <c r="D38" s="1"/>
      <c r="E38" s="1"/>
      <c r="F38" s="1"/>
      <c r="G38" s="1"/>
      <c r="H38" s="25"/>
    </row>
    <row r="39" spans="1:8" s="16" customFormat="1" ht="17.25" customHeight="1">
      <c r="A39" s="23"/>
      <c r="B39" s="24"/>
      <c r="C39" s="1"/>
      <c r="D39" s="1"/>
      <c r="E39" s="1"/>
      <c r="F39" s="1"/>
      <c r="G39" s="1"/>
      <c r="H39" s="25"/>
    </row>
    <row r="40" spans="1:8" ht="17.25" customHeight="1">
      <c r="A40" s="35"/>
      <c r="B40" s="21"/>
      <c r="C40" s="36"/>
      <c r="D40" s="37"/>
      <c r="E40" s="36"/>
      <c r="F40" s="37"/>
      <c r="G40" s="37"/>
      <c r="H40" s="25"/>
    </row>
    <row r="41" spans="1:8" ht="17.25" customHeight="1">
      <c r="A41" s="35"/>
      <c r="B41" s="21"/>
      <c r="C41" s="36"/>
      <c r="D41" s="37"/>
      <c r="E41" s="36"/>
      <c r="F41" s="37"/>
      <c r="G41" s="37"/>
      <c r="H41" s="25"/>
    </row>
    <row r="42" spans="1:8" s="16" customFormat="1" ht="17.25" customHeight="1" thickBot="1">
      <c r="A42" s="75"/>
      <c r="B42" s="76"/>
      <c r="C42" s="26"/>
      <c r="D42" s="26"/>
      <c r="E42" s="26"/>
      <c r="F42" s="26"/>
      <c r="G42" s="26"/>
      <c r="H42" s="28"/>
    </row>
    <row r="43" spans="1:8" ht="15.75">
      <c r="A43" s="16"/>
      <c r="B43" s="74"/>
      <c r="C43" s="74"/>
      <c r="D43" s="74"/>
      <c r="E43" s="74"/>
      <c r="F43" s="74"/>
      <c r="G43" s="74"/>
      <c r="H43" s="74"/>
    </row>
    <row r="44" spans="2:8" ht="15.75">
      <c r="B44" s="71"/>
      <c r="C44" s="71"/>
      <c r="D44" s="71"/>
      <c r="E44" s="71"/>
      <c r="F44" s="71"/>
      <c r="G44" s="71"/>
      <c r="H44" s="71"/>
    </row>
  </sheetData>
  <sheetProtection/>
  <mergeCells count="28">
    <mergeCell ref="C3:H3"/>
    <mergeCell ref="A4:B5"/>
    <mergeCell ref="A20:B20"/>
    <mergeCell ref="A28:B29"/>
    <mergeCell ref="A25:H25"/>
    <mergeCell ref="C4:D4"/>
    <mergeCell ref="E4:F4"/>
    <mergeCell ref="B21:H21"/>
    <mergeCell ref="B22:H22"/>
    <mergeCell ref="A13:B13"/>
    <mergeCell ref="A1:H1"/>
    <mergeCell ref="C28:D28"/>
    <mergeCell ref="B26:H26"/>
    <mergeCell ref="G4:H4"/>
    <mergeCell ref="B2:H2"/>
    <mergeCell ref="C27:H27"/>
    <mergeCell ref="E28:F28"/>
    <mergeCell ref="G28:H28"/>
    <mergeCell ref="A6:B6"/>
    <mergeCell ref="B23:H23"/>
    <mergeCell ref="A34:B34"/>
    <mergeCell ref="B44:H44"/>
    <mergeCell ref="A30:B30"/>
    <mergeCell ref="A33:B33"/>
    <mergeCell ref="B43:H43"/>
    <mergeCell ref="A42:B42"/>
    <mergeCell ref="A38:B38"/>
    <mergeCell ref="A37:B37"/>
  </mergeCells>
  <dataValidations count="1">
    <dataValidation type="decimal" operator="greaterThanOrEqual" allowBlank="1" showInputMessage="1" showErrorMessage="1" sqref="C14:F19 C6:F12">
      <formula1>0</formula1>
    </dataValidation>
  </dataValidations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tabSelected="1" view="pageBreakPreview" zoomScale="130" zoomScaleNormal="130" zoomScaleSheetLayoutView="130" zoomScalePageLayoutView="0" workbookViewId="0" topLeftCell="A22">
      <selection activeCell="I36" sqref="I36:J36"/>
    </sheetView>
  </sheetViews>
  <sheetFormatPr defaultColWidth="9.00390625" defaultRowHeight="16.5"/>
  <cols>
    <col min="1" max="1" width="1.625" style="22" customWidth="1"/>
    <col min="2" max="2" width="16.00390625" style="22" customWidth="1"/>
    <col min="3" max="3" width="9.25390625" style="22" customWidth="1"/>
    <col min="4" max="4" width="9.125" style="22" customWidth="1"/>
    <col min="5" max="5" width="6.625" style="22" customWidth="1"/>
    <col min="6" max="6" width="4.125" style="22" customWidth="1"/>
    <col min="7" max="7" width="11.25390625" style="22" customWidth="1"/>
    <col min="8" max="8" width="7.125" style="22" customWidth="1"/>
    <col min="9" max="9" width="10.25390625" style="22" customWidth="1"/>
    <col min="10" max="10" width="4.875" style="22" customWidth="1"/>
    <col min="11" max="11" width="6.75390625" style="22" customWidth="1"/>
    <col min="12" max="12" width="17.75390625" style="22" bestFit="1" customWidth="1"/>
    <col min="13" max="16384" width="9.00390625" style="22" customWidth="1"/>
  </cols>
  <sheetData>
    <row r="1" spans="1:11" s="14" customFormat="1" ht="27" customHeight="1">
      <c r="A1" s="39"/>
      <c r="B1" s="77" t="s">
        <v>58</v>
      </c>
      <c r="C1" s="77"/>
      <c r="D1" s="77"/>
      <c r="E1" s="77"/>
      <c r="F1" s="77"/>
      <c r="G1" s="77"/>
      <c r="H1" s="77"/>
      <c r="I1" s="77"/>
      <c r="J1" s="77"/>
      <c r="K1" s="77"/>
    </row>
    <row r="2" spans="2:11" s="14" customFormat="1" ht="17.25" customHeight="1"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s="16" customFormat="1" ht="20.25" thickBot="1">
      <c r="A3" s="14"/>
      <c r="B3" s="15"/>
      <c r="C3" s="124" t="s">
        <v>60</v>
      </c>
      <c r="D3" s="125"/>
      <c r="E3" s="125"/>
      <c r="F3" s="125"/>
      <c r="G3" s="125"/>
      <c r="H3" s="125"/>
      <c r="I3" s="116" t="s">
        <v>43</v>
      </c>
      <c r="J3" s="116"/>
      <c r="K3" s="116"/>
    </row>
    <row r="4" spans="1:11" s="16" customFormat="1" ht="18.75" customHeight="1">
      <c r="A4" s="82" t="s">
        <v>4</v>
      </c>
      <c r="B4" s="82"/>
      <c r="C4" s="83"/>
      <c r="D4" s="126" t="s">
        <v>42</v>
      </c>
      <c r="E4" s="83"/>
      <c r="F4" s="126" t="s">
        <v>6</v>
      </c>
      <c r="G4" s="83"/>
      <c r="H4" s="80" t="s">
        <v>55</v>
      </c>
      <c r="I4" s="128"/>
      <c r="J4" s="128"/>
      <c r="K4" s="128"/>
    </row>
    <row r="5" spans="1:11" s="16" customFormat="1" ht="18.75" customHeight="1">
      <c r="A5" s="84"/>
      <c r="B5" s="84"/>
      <c r="C5" s="85"/>
      <c r="D5" s="127"/>
      <c r="E5" s="85"/>
      <c r="F5" s="127"/>
      <c r="G5" s="85"/>
      <c r="H5" s="129" t="s">
        <v>22</v>
      </c>
      <c r="I5" s="130"/>
      <c r="J5" s="131" t="s">
        <v>1</v>
      </c>
      <c r="K5" s="132"/>
    </row>
    <row r="6" spans="1:11" s="16" customFormat="1" ht="15.75" customHeight="1">
      <c r="A6" s="122" t="s">
        <v>23</v>
      </c>
      <c r="B6" s="122"/>
      <c r="C6" s="123"/>
      <c r="D6" s="95"/>
      <c r="E6" s="96"/>
      <c r="F6" s="95"/>
      <c r="G6" s="96"/>
      <c r="H6" s="95"/>
      <c r="I6" s="96"/>
      <c r="J6" s="95"/>
      <c r="K6" s="121"/>
    </row>
    <row r="7" spans="1:11" ht="15.75" customHeight="1">
      <c r="A7" s="40"/>
      <c r="B7" s="89" t="s">
        <v>45</v>
      </c>
      <c r="C7" s="90"/>
      <c r="D7" s="86">
        <v>467529000</v>
      </c>
      <c r="E7" s="87"/>
      <c r="F7" s="86">
        <v>454156520</v>
      </c>
      <c r="G7" s="87"/>
      <c r="H7" s="86">
        <f>F7-D7</f>
        <v>-13372480</v>
      </c>
      <c r="I7" s="87"/>
      <c r="J7" s="86">
        <f>ABS(H7/D7*100)</f>
        <v>2.860246102380815</v>
      </c>
      <c r="K7" s="88"/>
    </row>
    <row r="8" spans="1:11" ht="15.75" customHeight="1">
      <c r="A8" s="40"/>
      <c r="B8" s="89" t="s">
        <v>46</v>
      </c>
      <c r="C8" s="90"/>
      <c r="D8" s="86">
        <v>-41337000</v>
      </c>
      <c r="E8" s="87"/>
      <c r="F8" s="86">
        <v>-50032066</v>
      </c>
      <c r="G8" s="87"/>
      <c r="H8" s="86">
        <f aca="true" t="shared" si="0" ref="H8:H14">F8-D8</f>
        <v>-8695066</v>
      </c>
      <c r="I8" s="87"/>
      <c r="J8" s="86">
        <f>ABS(H8/D8*100)</f>
        <v>21.03458402883615</v>
      </c>
      <c r="K8" s="88"/>
    </row>
    <row r="9" spans="1:11" ht="15.75" customHeight="1">
      <c r="A9" s="40"/>
      <c r="B9" s="89" t="s">
        <v>52</v>
      </c>
      <c r="C9" s="90"/>
      <c r="D9" s="86">
        <f>D7+D8</f>
        <v>426192000</v>
      </c>
      <c r="E9" s="87"/>
      <c r="F9" s="86">
        <f>F7+F8</f>
        <v>404124454</v>
      </c>
      <c r="G9" s="87"/>
      <c r="H9" s="86">
        <f t="shared" si="0"/>
        <v>-22067546</v>
      </c>
      <c r="I9" s="87"/>
      <c r="J9" s="86">
        <f>ABS(H9/D9*100)</f>
        <v>5.1778414423546195</v>
      </c>
      <c r="K9" s="88"/>
    </row>
    <row r="10" spans="1:11" ht="15.75" customHeight="1">
      <c r="A10" s="40"/>
      <c r="B10" s="89" t="s">
        <v>51</v>
      </c>
      <c r="C10" s="90"/>
      <c r="D10" s="86">
        <v>0</v>
      </c>
      <c r="E10" s="87"/>
      <c r="F10" s="86">
        <v>35087131</v>
      </c>
      <c r="G10" s="87"/>
      <c r="H10" s="86">
        <f t="shared" si="0"/>
        <v>35087131</v>
      </c>
      <c r="I10" s="87"/>
      <c r="J10" s="86">
        <v>0</v>
      </c>
      <c r="K10" s="88"/>
    </row>
    <row r="11" spans="1:11" ht="15.75" customHeight="1">
      <c r="A11" s="40"/>
      <c r="B11" s="89" t="s">
        <v>47</v>
      </c>
      <c r="C11" s="90"/>
      <c r="D11" s="86">
        <f>D9+D10</f>
        <v>426192000</v>
      </c>
      <c r="E11" s="87"/>
      <c r="F11" s="86">
        <f>F9+F10</f>
        <v>439211585</v>
      </c>
      <c r="G11" s="87"/>
      <c r="H11" s="86">
        <f t="shared" si="0"/>
        <v>13019585</v>
      </c>
      <c r="I11" s="87"/>
      <c r="J11" s="86">
        <f>ABS(H11/D11*100)</f>
        <v>3.0548637703194803</v>
      </c>
      <c r="K11" s="88"/>
    </row>
    <row r="12" spans="1:11" ht="15.75" customHeight="1">
      <c r="A12" s="40"/>
      <c r="B12" s="89" t="s">
        <v>48</v>
      </c>
      <c r="C12" s="90"/>
      <c r="D12" s="86">
        <v>41337000</v>
      </c>
      <c r="E12" s="87"/>
      <c r="F12" s="86">
        <v>50032066</v>
      </c>
      <c r="G12" s="87"/>
      <c r="H12" s="86">
        <f t="shared" si="0"/>
        <v>8695066</v>
      </c>
      <c r="I12" s="87"/>
      <c r="J12" s="86">
        <f>ABS(H12/D12*100)</f>
        <v>21.03458402883615</v>
      </c>
      <c r="K12" s="88"/>
    </row>
    <row r="13" spans="1:11" ht="15.75" customHeight="1">
      <c r="A13" s="40"/>
      <c r="B13" s="89" t="s">
        <v>49</v>
      </c>
      <c r="C13" s="90"/>
      <c r="D13" s="86"/>
      <c r="E13" s="87"/>
      <c r="F13" s="86"/>
      <c r="G13" s="87"/>
      <c r="H13" s="86">
        <f t="shared" si="0"/>
        <v>0</v>
      </c>
      <c r="I13" s="87"/>
      <c r="J13" s="86">
        <v>0</v>
      </c>
      <c r="K13" s="88"/>
    </row>
    <row r="14" spans="1:11" ht="15.75" customHeight="1">
      <c r="A14" s="40"/>
      <c r="B14" s="89" t="s">
        <v>50</v>
      </c>
      <c r="C14" s="90"/>
      <c r="D14" s="86"/>
      <c r="E14" s="87"/>
      <c r="F14" s="86"/>
      <c r="G14" s="87"/>
      <c r="H14" s="86">
        <f t="shared" si="0"/>
        <v>0</v>
      </c>
      <c r="I14" s="87"/>
      <c r="J14" s="86">
        <v>0</v>
      </c>
      <c r="K14" s="88"/>
    </row>
    <row r="15" spans="1:11" s="16" customFormat="1" ht="15.75" customHeight="1">
      <c r="A15" s="40"/>
      <c r="B15" s="40" t="s">
        <v>63</v>
      </c>
      <c r="C15" s="41"/>
      <c r="D15" s="103">
        <f>SUM(D11:E14)</f>
        <v>467529000</v>
      </c>
      <c r="E15" s="114"/>
      <c r="F15" s="103">
        <f>SUM(F11:G14)</f>
        <v>489243651</v>
      </c>
      <c r="G15" s="114"/>
      <c r="H15" s="103">
        <f>F15-D15</f>
        <v>21714651</v>
      </c>
      <c r="I15" s="114"/>
      <c r="J15" s="103">
        <f>ABS(H15/D15*100)</f>
        <v>4.644557022131248</v>
      </c>
      <c r="K15" s="104"/>
    </row>
    <row r="16" spans="1:11" s="16" customFormat="1" ht="15.75" customHeight="1">
      <c r="A16" s="117" t="s">
        <v>24</v>
      </c>
      <c r="B16" s="117"/>
      <c r="C16" s="118"/>
      <c r="D16" s="103"/>
      <c r="E16" s="114"/>
      <c r="F16" s="103"/>
      <c r="G16" s="114"/>
      <c r="H16" s="103"/>
      <c r="I16" s="114"/>
      <c r="J16" s="103"/>
      <c r="K16" s="104"/>
    </row>
    <row r="17" spans="1:11" ht="15.75" customHeight="1">
      <c r="A17" s="40"/>
      <c r="B17" s="119" t="s">
        <v>25</v>
      </c>
      <c r="C17" s="120"/>
      <c r="D17" s="86">
        <v>0</v>
      </c>
      <c r="E17" s="87"/>
      <c r="F17" s="86">
        <v>3707658</v>
      </c>
      <c r="G17" s="87"/>
      <c r="H17" s="86">
        <f>F17-D17</f>
        <v>3707658</v>
      </c>
      <c r="I17" s="87"/>
      <c r="J17" s="86">
        <v>0</v>
      </c>
      <c r="K17" s="88">
        <v>0</v>
      </c>
    </row>
    <row r="18" spans="1:12" s="16" customFormat="1" ht="15.75" customHeight="1">
      <c r="A18" s="40"/>
      <c r="B18" s="40" t="s">
        <v>62</v>
      </c>
      <c r="C18" s="41"/>
      <c r="D18" s="103">
        <f>D17</f>
        <v>0</v>
      </c>
      <c r="E18" s="114"/>
      <c r="F18" s="103">
        <f>F17</f>
        <v>3707658</v>
      </c>
      <c r="G18" s="114"/>
      <c r="H18" s="103">
        <f>F18-D18</f>
        <v>3707658</v>
      </c>
      <c r="I18" s="114"/>
      <c r="J18" s="103"/>
      <c r="K18" s="104"/>
      <c r="L18" s="43"/>
    </row>
    <row r="19" spans="1:12" s="16" customFormat="1" ht="15.75" customHeight="1">
      <c r="A19" s="117" t="s">
        <v>44</v>
      </c>
      <c r="B19" s="117"/>
      <c r="C19" s="118"/>
      <c r="D19" s="103">
        <f>D15</f>
        <v>467529000</v>
      </c>
      <c r="E19" s="114"/>
      <c r="F19" s="103">
        <f>F15+F18</f>
        <v>492951309</v>
      </c>
      <c r="G19" s="114"/>
      <c r="H19" s="103">
        <f>F19-D19</f>
        <v>25422309</v>
      </c>
      <c r="I19" s="114"/>
      <c r="J19" s="103">
        <f>H19/D19*100</f>
        <v>5.437589753790674</v>
      </c>
      <c r="K19" s="104"/>
      <c r="L19" s="43"/>
    </row>
    <row r="20" spans="1:11" s="16" customFormat="1" ht="15.75" customHeight="1">
      <c r="A20" s="117" t="s">
        <v>26</v>
      </c>
      <c r="B20" s="117"/>
      <c r="C20" s="118"/>
      <c r="D20" s="103">
        <v>13102975000</v>
      </c>
      <c r="E20" s="114"/>
      <c r="F20" s="103">
        <v>13564225809</v>
      </c>
      <c r="G20" s="114"/>
      <c r="H20" s="103">
        <f>F20-D20</f>
        <v>461250809</v>
      </c>
      <c r="I20" s="114"/>
      <c r="J20" s="103">
        <f>H20/D20*100</f>
        <v>3.5201991074546046</v>
      </c>
      <c r="K20" s="104"/>
    </row>
    <row r="21" spans="1:11" s="16" customFormat="1" ht="15.75" customHeight="1">
      <c r="A21" s="117" t="s">
        <v>27</v>
      </c>
      <c r="B21" s="117"/>
      <c r="C21" s="118"/>
      <c r="D21" s="103">
        <f>SUM(D19:E20)</f>
        <v>13570504000</v>
      </c>
      <c r="E21" s="114"/>
      <c r="F21" s="103">
        <f>SUM(F19:G20)</f>
        <v>14057177118</v>
      </c>
      <c r="G21" s="114"/>
      <c r="H21" s="103">
        <f>F21-D21</f>
        <v>486673118</v>
      </c>
      <c r="I21" s="114"/>
      <c r="J21" s="103">
        <f>H21/D21*100</f>
        <v>3.5862567668820553</v>
      </c>
      <c r="K21" s="104"/>
    </row>
    <row r="22" spans="1:11" s="16" customFormat="1" ht="6.75" customHeight="1" thickBot="1">
      <c r="A22" s="105"/>
      <c r="B22" s="105"/>
      <c r="C22" s="106"/>
      <c r="D22" s="57"/>
      <c r="E22" s="58"/>
      <c r="F22" s="57"/>
      <c r="G22" s="58"/>
      <c r="H22" s="57"/>
      <c r="I22" s="58"/>
      <c r="J22" s="107"/>
      <c r="K22" s="108"/>
    </row>
    <row r="23" s="16" customFormat="1" ht="16.5" customHeight="1"/>
    <row r="24" spans="1:11" s="16" customFormat="1" ht="16.5" customHeight="1">
      <c r="A24" s="40"/>
      <c r="K24" s="13"/>
    </row>
    <row r="25" s="16" customFormat="1" ht="16.5" customHeight="1"/>
    <row r="26" s="16" customFormat="1" ht="16.5" customHeight="1"/>
    <row r="27" spans="1:11" s="14" customFormat="1" ht="27" customHeight="1">
      <c r="A27" s="16"/>
      <c r="B27" s="77" t="s">
        <v>28</v>
      </c>
      <c r="C27" s="77"/>
      <c r="D27" s="77"/>
      <c r="E27" s="77"/>
      <c r="F27" s="77"/>
      <c r="G27" s="77"/>
      <c r="H27" s="77"/>
      <c r="I27" s="77"/>
      <c r="J27" s="77"/>
      <c r="K27" s="77"/>
    </row>
    <row r="28" spans="2:11" s="14" customFormat="1" ht="17.25" customHeight="1">
      <c r="B28" s="79"/>
      <c r="C28" s="79"/>
      <c r="D28" s="79"/>
      <c r="E28" s="79"/>
      <c r="F28" s="79"/>
      <c r="G28" s="79"/>
      <c r="H28" s="79"/>
      <c r="I28" s="79"/>
      <c r="J28" s="79"/>
      <c r="K28" s="79"/>
    </row>
    <row r="29" spans="1:11" s="16" customFormat="1" ht="21" customHeight="1" thickBot="1">
      <c r="A29" s="14"/>
      <c r="B29" s="14"/>
      <c r="C29" s="115" t="s">
        <v>61</v>
      </c>
      <c r="D29" s="115"/>
      <c r="E29" s="115"/>
      <c r="F29" s="115"/>
      <c r="G29" s="115"/>
      <c r="H29" s="115"/>
      <c r="I29" s="116" t="s">
        <v>0</v>
      </c>
      <c r="J29" s="116"/>
      <c r="K29" s="116"/>
    </row>
    <row r="30" spans="1:11" s="45" customFormat="1" ht="35.25" customHeight="1">
      <c r="A30" s="109" t="s">
        <v>29</v>
      </c>
      <c r="B30" s="110"/>
      <c r="C30" s="111" t="s">
        <v>30</v>
      </c>
      <c r="D30" s="110"/>
      <c r="E30" s="112" t="s">
        <v>31</v>
      </c>
      <c r="F30" s="113"/>
      <c r="G30" s="111" t="s">
        <v>32</v>
      </c>
      <c r="H30" s="110"/>
      <c r="I30" s="111" t="s">
        <v>2</v>
      </c>
      <c r="J30" s="109"/>
      <c r="K30" s="44" t="s">
        <v>31</v>
      </c>
    </row>
    <row r="31" spans="1:11" s="16" customFormat="1" ht="17.25" customHeight="1">
      <c r="A31" s="102" t="s">
        <v>33</v>
      </c>
      <c r="B31" s="101"/>
      <c r="C31" s="95">
        <f>C32+C33</f>
        <v>14292994520</v>
      </c>
      <c r="D31" s="96"/>
      <c r="E31" s="95">
        <f>IF(C$31&gt;0,(C31/C$31)*100,0)</f>
        <v>100</v>
      </c>
      <c r="F31" s="96">
        <f>IF(E$5&gt;0,(E31/#REF!)*100,0)</f>
        <v>0</v>
      </c>
      <c r="G31" s="100" t="s">
        <v>34</v>
      </c>
      <c r="H31" s="101"/>
      <c r="I31" s="95">
        <f>I32</f>
        <v>646623</v>
      </c>
      <c r="J31" s="96"/>
      <c r="K31" s="9" t="s">
        <v>64</v>
      </c>
    </row>
    <row r="32" spans="1:11" ht="17.25" customHeight="1">
      <c r="A32" s="97" t="s">
        <v>35</v>
      </c>
      <c r="B32" s="92"/>
      <c r="C32" s="93">
        <v>14090046900</v>
      </c>
      <c r="D32" s="94"/>
      <c r="E32" s="86">
        <f>IF(C$31&gt;0,(C32/C$31)*100,0)</f>
        <v>98.5800902692853</v>
      </c>
      <c r="F32" s="87">
        <f>IF(E$5&gt;0,(E32/#REF!)*100,0)</f>
        <v>0</v>
      </c>
      <c r="G32" s="91" t="s">
        <v>36</v>
      </c>
      <c r="H32" s="92"/>
      <c r="I32" s="93">
        <v>646623</v>
      </c>
      <c r="J32" s="94"/>
      <c r="K32" s="8" t="s">
        <v>64</v>
      </c>
    </row>
    <row r="33" spans="1:11" ht="17.25" customHeight="1">
      <c r="A33" s="97" t="s">
        <v>37</v>
      </c>
      <c r="B33" s="92"/>
      <c r="C33" s="93">
        <v>202947620</v>
      </c>
      <c r="D33" s="94"/>
      <c r="E33" s="86">
        <f>IF(C$31&gt;0,(C33/C$31)*100,0)</f>
        <v>1.4199097307147084</v>
      </c>
      <c r="F33" s="87">
        <f>IF(E$5&gt;0,(E33/#REF!)*100,0)</f>
        <v>0</v>
      </c>
      <c r="G33" s="91"/>
      <c r="H33" s="92"/>
      <c r="I33" s="93"/>
      <c r="J33" s="94"/>
      <c r="K33" s="8">
        <f>IF(I$43&gt;0,(I33/I$43)*100,0)</f>
        <v>0</v>
      </c>
    </row>
    <row r="34" spans="1:11" ht="17.25" customHeight="1">
      <c r="A34" s="97"/>
      <c r="B34" s="92"/>
      <c r="C34" s="93"/>
      <c r="D34" s="94"/>
      <c r="E34" s="86">
        <f>IF(C$31&gt;0,(C34/C$31)*100,0)</f>
        <v>0</v>
      </c>
      <c r="F34" s="87">
        <f>IF(E$5&gt;0,(E34/#REF!)*100,0)</f>
        <v>0</v>
      </c>
      <c r="G34" s="91"/>
      <c r="H34" s="92"/>
      <c r="I34" s="93"/>
      <c r="J34" s="94"/>
      <c r="K34" s="8"/>
    </row>
    <row r="35" spans="1:11" ht="17.25" customHeight="1">
      <c r="A35" s="97"/>
      <c r="B35" s="92"/>
      <c r="C35" s="93"/>
      <c r="D35" s="94"/>
      <c r="E35" s="86"/>
      <c r="F35" s="87"/>
      <c r="G35" s="63"/>
      <c r="H35" s="64"/>
      <c r="I35" s="93"/>
      <c r="J35" s="94"/>
      <c r="K35" s="8">
        <f aca="true" t="shared" si="1" ref="K35:K40">IF(I$43&gt;0,(I35/I$43)*100,0)</f>
        <v>0</v>
      </c>
    </row>
    <row r="36" spans="1:11" s="16" customFormat="1" ht="17.25" customHeight="1">
      <c r="A36" s="97"/>
      <c r="B36" s="92"/>
      <c r="C36" s="93"/>
      <c r="D36" s="94"/>
      <c r="E36" s="86"/>
      <c r="F36" s="87"/>
      <c r="G36" s="63"/>
      <c r="H36" s="64"/>
      <c r="I36" s="93"/>
      <c r="J36" s="94"/>
      <c r="K36" s="8">
        <f t="shared" si="1"/>
        <v>0</v>
      </c>
    </row>
    <row r="37" spans="1:11" s="16" customFormat="1" ht="17.25" customHeight="1">
      <c r="A37" s="97"/>
      <c r="B37" s="92"/>
      <c r="C37" s="93"/>
      <c r="D37" s="94"/>
      <c r="E37" s="86"/>
      <c r="F37" s="87"/>
      <c r="G37" s="63"/>
      <c r="H37" s="64"/>
      <c r="I37" s="93"/>
      <c r="J37" s="94"/>
      <c r="K37" s="8">
        <f t="shared" si="1"/>
        <v>0</v>
      </c>
    </row>
    <row r="38" spans="1:11" s="16" customFormat="1" ht="17.25" customHeight="1">
      <c r="A38" s="97"/>
      <c r="B38" s="92"/>
      <c r="C38" s="93"/>
      <c r="D38" s="94"/>
      <c r="E38" s="86"/>
      <c r="F38" s="87"/>
      <c r="G38" s="65" t="s">
        <v>38</v>
      </c>
      <c r="H38" s="66"/>
      <c r="I38" s="98">
        <f>SUM(I39:I42)</f>
        <v>14292347897</v>
      </c>
      <c r="J38" s="99"/>
      <c r="K38" s="9">
        <f t="shared" si="1"/>
        <v>99.99547594453287</v>
      </c>
    </row>
    <row r="39" spans="1:11" ht="17.25" customHeight="1">
      <c r="A39" s="97"/>
      <c r="B39" s="92"/>
      <c r="C39" s="93"/>
      <c r="D39" s="94"/>
      <c r="E39" s="86">
        <f>IF(C$31&gt;0,(C39/C$31)*100,0)</f>
        <v>0</v>
      </c>
      <c r="F39" s="87">
        <f>IF(E$5&gt;0,(E39/#REF!)*100,0)</f>
        <v>0</v>
      </c>
      <c r="G39" s="91" t="s">
        <v>53</v>
      </c>
      <c r="H39" s="92"/>
      <c r="I39" s="93">
        <v>14292347897</v>
      </c>
      <c r="J39" s="94"/>
      <c r="K39" s="8">
        <f t="shared" si="1"/>
        <v>99.99547594453287</v>
      </c>
    </row>
    <row r="40" spans="1:11" ht="17.25" customHeight="1">
      <c r="A40" s="97"/>
      <c r="B40" s="92"/>
      <c r="C40" s="93"/>
      <c r="D40" s="94"/>
      <c r="E40" s="86">
        <f>IF(C$31&gt;0,(C40/C$31)*100,0)</f>
        <v>0</v>
      </c>
      <c r="F40" s="87">
        <f>IF(E$5&gt;0,(E40/#REF!)*100,0)</f>
        <v>0</v>
      </c>
      <c r="G40" s="91"/>
      <c r="H40" s="92"/>
      <c r="I40" s="93"/>
      <c r="J40" s="94"/>
      <c r="K40" s="8">
        <f t="shared" si="1"/>
        <v>0</v>
      </c>
    </row>
    <row r="41" spans="1:11" ht="17.25" customHeight="1">
      <c r="A41" s="97"/>
      <c r="B41" s="92"/>
      <c r="C41" s="93"/>
      <c r="D41" s="94"/>
      <c r="E41" s="86">
        <f>IF(C$31&gt;0,(C41/C$31)*100,0)</f>
        <v>0</v>
      </c>
      <c r="F41" s="87">
        <f>IF(E$5&gt;0,(E41/#REF!)*100,0)</f>
        <v>0</v>
      </c>
      <c r="G41" s="91"/>
      <c r="H41" s="92"/>
      <c r="I41" s="93"/>
      <c r="J41" s="94"/>
      <c r="K41" s="8"/>
    </row>
    <row r="42" spans="1:11" ht="17.25" customHeight="1">
      <c r="A42" s="42"/>
      <c r="B42" s="21"/>
      <c r="C42" s="7"/>
      <c r="D42" s="11"/>
      <c r="E42" s="8"/>
      <c r="F42" s="12"/>
      <c r="G42" s="42"/>
      <c r="H42" s="21"/>
      <c r="I42" s="7"/>
      <c r="J42" s="10"/>
      <c r="K42" s="8"/>
    </row>
    <row r="43" spans="1:12" s="16" customFormat="1" ht="19.5" customHeight="1" thickBot="1">
      <c r="A43" s="68" t="s">
        <v>39</v>
      </c>
      <c r="B43" s="56"/>
      <c r="C43" s="57">
        <f>SUM(C32:D42)</f>
        <v>14292994520</v>
      </c>
      <c r="D43" s="58"/>
      <c r="E43" s="57">
        <f>IF(C$31&gt;0,(C43/C$31)*100,0)</f>
        <v>100</v>
      </c>
      <c r="F43" s="58">
        <f>IF(E$5&gt;0,(E43/#REF!)*100,0)</f>
        <v>0</v>
      </c>
      <c r="G43" s="59" t="s">
        <v>40</v>
      </c>
      <c r="H43" s="60"/>
      <c r="I43" s="57">
        <f>I31+I38</f>
        <v>14292994520</v>
      </c>
      <c r="J43" s="61"/>
      <c r="K43" s="46">
        <f>IF(I$43&gt;0,(I43/I$43)*100,0)</f>
        <v>100</v>
      </c>
      <c r="L43" s="55" t="str">
        <f>IF(C43=I43,"平衡","不平衡")</f>
        <v>平衡</v>
      </c>
    </row>
    <row r="44" spans="1:11" ht="15.75">
      <c r="A44" s="38"/>
      <c r="B44" s="67"/>
      <c r="C44" s="62"/>
      <c r="D44" s="62"/>
      <c r="E44" s="62"/>
      <c r="F44" s="62"/>
      <c r="G44" s="62"/>
      <c r="H44" s="62"/>
      <c r="I44" s="62"/>
      <c r="J44" s="62"/>
      <c r="K44" s="62"/>
    </row>
    <row r="45" spans="2:11" ht="15.75"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2:11" ht="15.75">
      <c r="B46" s="67"/>
      <c r="C46" s="67"/>
      <c r="D46" s="67"/>
      <c r="E46" s="67"/>
      <c r="F46" s="67"/>
      <c r="G46" s="67"/>
      <c r="H46" s="67"/>
      <c r="I46" s="67"/>
      <c r="J46" s="67"/>
      <c r="K46" s="67"/>
    </row>
  </sheetData>
  <sheetProtection/>
  <mergeCells count="165">
    <mergeCell ref="I37:J37"/>
    <mergeCell ref="A19:C19"/>
    <mergeCell ref="A20:C20"/>
    <mergeCell ref="A21:C21"/>
    <mergeCell ref="D21:E21"/>
    <mergeCell ref="F21:G21"/>
    <mergeCell ref="A37:B37"/>
    <mergeCell ref="C37:D37"/>
    <mergeCell ref="E37:F37"/>
    <mergeCell ref="G37:H37"/>
    <mergeCell ref="D4:E5"/>
    <mergeCell ref="F4:G5"/>
    <mergeCell ref="H4:K4"/>
    <mergeCell ref="H5:I5"/>
    <mergeCell ref="J5:K5"/>
    <mergeCell ref="A36:B36"/>
    <mergeCell ref="C36:D36"/>
    <mergeCell ref="E36:F36"/>
    <mergeCell ref="G36:H36"/>
    <mergeCell ref="I36:J36"/>
    <mergeCell ref="H6:I6"/>
    <mergeCell ref="B7:C7"/>
    <mergeCell ref="D7:E7"/>
    <mergeCell ref="F7:G7"/>
    <mergeCell ref="H7:I7"/>
    <mergeCell ref="F6:G6"/>
    <mergeCell ref="D15:E15"/>
    <mergeCell ref="F15:G15"/>
    <mergeCell ref="H15:I15"/>
    <mergeCell ref="B1:K1"/>
    <mergeCell ref="B2:K2"/>
    <mergeCell ref="C3:H3"/>
    <mergeCell ref="I3:K3"/>
    <mergeCell ref="A4:C5"/>
    <mergeCell ref="J6:K6"/>
    <mergeCell ref="B10:C10"/>
    <mergeCell ref="D10:E10"/>
    <mergeCell ref="F10:G10"/>
    <mergeCell ref="H10:I10"/>
    <mergeCell ref="J10:K10"/>
    <mergeCell ref="J7:K7"/>
    <mergeCell ref="A6:C6"/>
    <mergeCell ref="D6:E6"/>
    <mergeCell ref="J15:K15"/>
    <mergeCell ref="J17:K17"/>
    <mergeCell ref="A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8:K18"/>
    <mergeCell ref="D19:E19"/>
    <mergeCell ref="F19:G19"/>
    <mergeCell ref="H19:I19"/>
    <mergeCell ref="J19:K19"/>
    <mergeCell ref="D18:E18"/>
    <mergeCell ref="F18:G18"/>
    <mergeCell ref="H18:I18"/>
    <mergeCell ref="D20:E20"/>
    <mergeCell ref="F20:G20"/>
    <mergeCell ref="H20:I20"/>
    <mergeCell ref="J20:K20"/>
    <mergeCell ref="A30:B30"/>
    <mergeCell ref="C30:D30"/>
    <mergeCell ref="E30:F30"/>
    <mergeCell ref="H21:I21"/>
    <mergeCell ref="G30:H30"/>
    <mergeCell ref="B27:K27"/>
    <mergeCell ref="B28:K28"/>
    <mergeCell ref="C29:H29"/>
    <mergeCell ref="I29:K29"/>
    <mergeCell ref="I30:J30"/>
    <mergeCell ref="J21:K21"/>
    <mergeCell ref="A22:C22"/>
    <mergeCell ref="D22:E22"/>
    <mergeCell ref="F22:G22"/>
    <mergeCell ref="H22:I22"/>
    <mergeCell ref="J22:K22"/>
    <mergeCell ref="G31:H31"/>
    <mergeCell ref="E31:F31"/>
    <mergeCell ref="C31:D31"/>
    <mergeCell ref="A31:B31"/>
    <mergeCell ref="I33:J33"/>
    <mergeCell ref="A32:B32"/>
    <mergeCell ref="C32:D32"/>
    <mergeCell ref="E32:F32"/>
    <mergeCell ref="G32:H32"/>
    <mergeCell ref="I32:J32"/>
    <mergeCell ref="A33:B33"/>
    <mergeCell ref="C33:D33"/>
    <mergeCell ref="E33:F33"/>
    <mergeCell ref="G33:H33"/>
    <mergeCell ref="G38:H38"/>
    <mergeCell ref="I39:J39"/>
    <mergeCell ref="A38:B38"/>
    <mergeCell ref="C38:D38"/>
    <mergeCell ref="I34:J34"/>
    <mergeCell ref="A35:B35"/>
    <mergeCell ref="C35:D35"/>
    <mergeCell ref="E35:F35"/>
    <mergeCell ref="G35:H35"/>
    <mergeCell ref="I35:J35"/>
    <mergeCell ref="A34:B34"/>
    <mergeCell ref="C34:D34"/>
    <mergeCell ref="E34:F34"/>
    <mergeCell ref="G34:H34"/>
    <mergeCell ref="B46:K46"/>
    <mergeCell ref="A43:B43"/>
    <mergeCell ref="C43:D43"/>
    <mergeCell ref="E43:F43"/>
    <mergeCell ref="G43:H43"/>
    <mergeCell ref="I43:J43"/>
    <mergeCell ref="B44:K44"/>
    <mergeCell ref="B45:K45"/>
    <mergeCell ref="A41:B41"/>
    <mergeCell ref="I38:J38"/>
    <mergeCell ref="A39:B39"/>
    <mergeCell ref="C39:D39"/>
    <mergeCell ref="G41:H41"/>
    <mergeCell ref="I41:J41"/>
    <mergeCell ref="A40:B40"/>
    <mergeCell ref="E41:F41"/>
    <mergeCell ref="C41:D41"/>
    <mergeCell ref="E40:F40"/>
    <mergeCell ref="H11:I11"/>
    <mergeCell ref="G40:H40"/>
    <mergeCell ref="I40:J40"/>
    <mergeCell ref="E39:F39"/>
    <mergeCell ref="G39:H39"/>
    <mergeCell ref="E38:F38"/>
    <mergeCell ref="D12:E12"/>
    <mergeCell ref="H12:I12"/>
    <mergeCell ref="I31:J31"/>
    <mergeCell ref="C40:D40"/>
    <mergeCell ref="H13:I13"/>
    <mergeCell ref="D14:E14"/>
    <mergeCell ref="F14:G14"/>
    <mergeCell ref="H14:I14"/>
    <mergeCell ref="J11:K11"/>
    <mergeCell ref="J12:K12"/>
    <mergeCell ref="J13:K13"/>
    <mergeCell ref="J14:K14"/>
    <mergeCell ref="B8:C8"/>
    <mergeCell ref="B11:C11"/>
    <mergeCell ref="B12:C12"/>
    <mergeCell ref="B13:C13"/>
    <mergeCell ref="B14:C14"/>
    <mergeCell ref="F12:G12"/>
    <mergeCell ref="B9:C9"/>
    <mergeCell ref="D9:E9"/>
    <mergeCell ref="F9:G9"/>
    <mergeCell ref="D13:E13"/>
    <mergeCell ref="F13:G13"/>
    <mergeCell ref="D11:E11"/>
    <mergeCell ref="F11:G11"/>
    <mergeCell ref="H9:I9"/>
    <mergeCell ref="J9:K9"/>
    <mergeCell ref="J8:K8"/>
    <mergeCell ref="D8:E8"/>
    <mergeCell ref="F8:G8"/>
    <mergeCell ref="H8:I8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bradpitt115</cp:lastModifiedBy>
  <cp:lastPrinted>2020-03-30T02:23:31Z</cp:lastPrinted>
  <dcterms:created xsi:type="dcterms:W3CDTF">2011-04-19T02:39:36Z</dcterms:created>
  <dcterms:modified xsi:type="dcterms:W3CDTF">2020-03-30T02:25:53Z</dcterms:modified>
  <cp:category/>
  <cp:version/>
  <cp:contentType/>
  <cp:contentStatus/>
</cp:coreProperties>
</file>