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'現流表及平衡表'!$A$1:$K$42</definedName>
    <definedName name="_xlnm.Print_Area" localSheetId="0">'餘絀表及撥補表'!$A$1:$H$45</definedName>
  </definedNames>
  <calcPr fullCalcOnLoad="1"/>
</workbook>
</file>

<file path=xl/sharedStrings.xml><?xml version="1.0" encoding="utf-8"?>
<sst xmlns="http://schemas.openxmlformats.org/spreadsheetml/2006/main" count="84" uniqueCount="66">
  <si>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</si>
  <si>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</si>
  <si>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</si>
  <si>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</si>
  <si>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</si>
  <si>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</si>
  <si>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</si>
  <si>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</si>
  <si>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</si>
  <si>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</si>
  <si>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</si>
  <si>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</si>
  <si>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本年度
決算數</t>
  </si>
  <si>
    <t>前期未分配賸餘</t>
  </si>
  <si>
    <t>本期短絀</t>
  </si>
  <si>
    <t>期初現金及約當現金</t>
  </si>
  <si>
    <t>期末現金及約當現金</t>
  </si>
  <si>
    <t>業務活動之現金流量</t>
  </si>
  <si>
    <t>資　產</t>
  </si>
  <si>
    <t>合                 計</t>
  </si>
  <si>
    <t>負　債</t>
  </si>
  <si>
    <t>合 　　計</t>
  </si>
  <si>
    <t>利息收入</t>
  </si>
  <si>
    <t>濟助支出</t>
  </si>
  <si>
    <t>填補累積短絀</t>
  </si>
  <si>
    <t>撥用賸餘</t>
  </si>
  <si>
    <t>淨值</t>
  </si>
  <si>
    <t>清潔人員執行職務死亡濟助基金平衡表</t>
  </si>
  <si>
    <t>減少短期債務及其他負債</t>
  </si>
  <si>
    <t>增加短期債務及其他負債</t>
  </si>
  <si>
    <t>待填補之短絀</t>
  </si>
  <si>
    <t>賸餘之部</t>
  </si>
  <si>
    <t>總支出</t>
  </si>
  <si>
    <t>總收入</t>
  </si>
  <si>
    <t>填補之部</t>
  </si>
  <si>
    <t>短絀之部</t>
  </si>
  <si>
    <t>未分配賸餘</t>
  </si>
  <si>
    <t>分配之部</t>
  </si>
  <si>
    <t>本年度
預算數</t>
  </si>
  <si>
    <t>本年度預算數</t>
  </si>
  <si>
    <t xml:space="preserve"> </t>
  </si>
  <si>
    <t>濟助收入</t>
  </si>
  <si>
    <t>其他支出</t>
  </si>
  <si>
    <t>流動資產</t>
  </si>
  <si>
    <t>利息股利之調整</t>
  </si>
  <si>
    <t>調整非現金項目</t>
  </si>
  <si>
    <t>收取利息</t>
  </si>
  <si>
    <t>收取股利</t>
  </si>
  <si>
    <t>支付利息</t>
  </si>
  <si>
    <t>本期賸餘（短絀）</t>
  </si>
  <si>
    <t>未計利息股利之本期賸餘（短絀）</t>
  </si>
  <si>
    <t>未計利息股利之現金流入（流出）</t>
  </si>
  <si>
    <t>累積餘絀</t>
  </si>
  <si>
    <t>現金及約當現金之淨增（淨減）</t>
  </si>
  <si>
    <t>本期賸餘（短絀）</t>
  </si>
  <si>
    <t>籌資活動之現金流量</t>
  </si>
  <si>
    <t>清潔人員執行職務死亡濟助基金現金流量表</t>
  </si>
  <si>
    <r>
      <t>比較增減</t>
    </r>
  </si>
  <si>
    <t>清潔人員執行職務死亡濟助基金收支餘絀表</t>
  </si>
  <si>
    <t>清潔人員執行職務死亡濟助基金餘絀撥補表</t>
  </si>
  <si>
    <r>
      <t xml:space="preserve">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細明體"/>
        <family val="3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</si>
  <si>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</si>
  <si>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細明體"/>
        <family val="3"/>
      </rPr>
      <t>年度</t>
    </r>
    <r>
      <rPr>
        <b/>
        <sz val="12"/>
        <color indexed="8"/>
        <rFont val="Times New Roman"/>
        <family val="1"/>
      </rPr>
      <t xml:space="preserve">                  </t>
    </r>
    <r>
      <rPr>
        <b/>
        <sz val="12"/>
        <color indexed="8"/>
        <rFont val="細明體"/>
        <family val="3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細明體"/>
        <family val="3"/>
      </rPr>
      <t>　　　　　</t>
    </r>
    <r>
      <rPr>
        <b/>
        <sz val="12"/>
        <color indexed="8"/>
        <rFont val="細明體"/>
        <family val="3"/>
      </rPr>
      <t>單位：新臺幣元</t>
    </r>
  </si>
  <si>
    <r>
      <t xml:space="preserve">              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細明體"/>
        <family val="3"/>
      </rPr>
      <t>年度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b/>
        <sz val="12"/>
        <color indexed="8"/>
        <rFont val="細明體"/>
        <family val="3"/>
      </rPr>
      <t>　　　</t>
    </r>
    <r>
      <rPr>
        <b/>
        <sz val="12"/>
        <color indexed="8"/>
        <rFont val="細明體"/>
        <family val="3"/>
      </rPr>
      <t>單位：新臺幣元</t>
    </r>
  </si>
  <si>
    <t xml:space="preserve">    業務活動之淨現金流入（流出）</t>
  </si>
  <si>
    <t xml:space="preserve">    籌資活動之淨現金流入（流出）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</si>
</sst>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0.00_ "/>
  </numFmts>
  <fonts count="51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標楷體"/>
      <family val="4"/>
    </font>
    <font>
      <sz val="10"/>
      <name val="Times New Roman"/>
      <family val="1"/>
    </font>
    <font>
      <b/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9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1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45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6" fillId="27" borderId="2" applyNumberFormat="0" applyAlignment="0" applyProtection="0"/>
    <xf numFmtId="0" fontId="47" fillId="20" borderId="8" applyNumberFormat="0" applyAlignment="0" applyProtection="0"/>
    <xf numFmtId="0" fontId="48" fillId="28" borderId="9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177" fontId="13" fillId="0" borderId="12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177" fontId="10" fillId="0" borderId="13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77" fontId="10" fillId="0" borderId="11" xfId="0" applyNumberFormat="1" applyFont="1" applyBorder="1" applyAlignment="1" applyProtection="1">
      <alignment horizontal="right" vertical="center"/>
      <protection/>
    </xf>
    <xf numFmtId="178" fontId="10" fillId="0" borderId="12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7" fontId="13" fillId="0" borderId="11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178" fontId="13" fillId="0" borderId="12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77" fontId="13" fillId="0" borderId="12" xfId="0" applyNumberFormat="1" applyFont="1" applyBorder="1" applyAlignment="1" applyProtection="1">
      <alignment horizontal="right" vertical="center"/>
      <protection locked="0"/>
    </xf>
    <xf numFmtId="177" fontId="13" fillId="0" borderId="11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12" xfId="0" applyNumberFormat="1" applyFont="1" applyFill="1" applyBorder="1" applyAlignment="1" applyProtection="1">
      <alignment horizontal="center" vertical="center" readingOrder="2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4" xfId="0" applyFont="1" applyFill="1" applyBorder="1" applyAlignment="1" applyProtection="1">
      <alignment horizontal="distributed" vertical="center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177" fontId="10" fillId="0" borderId="16" xfId="0" applyNumberFormat="1" applyFont="1" applyFill="1" applyBorder="1" applyAlignment="1" applyProtection="1">
      <alignment vertical="center"/>
      <protection/>
    </xf>
    <xf numFmtId="177" fontId="10" fillId="0" borderId="17" xfId="0" applyNumberFormat="1" applyFont="1" applyFill="1" applyBorder="1" applyAlignment="1" applyProtection="1">
      <alignment vertical="center" readingOrder="2"/>
      <protection/>
    </xf>
    <xf numFmtId="176" fontId="10" fillId="0" borderId="17" xfId="0" applyNumberFormat="1" applyFont="1" applyFill="1" applyBorder="1" applyAlignment="1" applyProtection="1">
      <alignment vertical="center" readingOrder="2"/>
      <protection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11" xfId="0" applyFont="1" applyFill="1" applyBorder="1" applyAlignment="1" applyProtection="1">
      <alignment horizontal="left" vertical="center"/>
      <protection locked="0"/>
    </xf>
    <xf numFmtId="177" fontId="13" fillId="0" borderId="18" xfId="0" applyNumberFormat="1" applyFont="1" applyFill="1" applyBorder="1" applyAlignment="1" applyProtection="1">
      <alignment horizontal="left" vertical="center"/>
      <protection locked="0"/>
    </xf>
    <xf numFmtId="177" fontId="13" fillId="0" borderId="18" xfId="0" applyNumberFormat="1" applyFont="1" applyFill="1" applyBorder="1" applyAlignment="1" applyProtection="1">
      <alignment horizontal="center" vertical="center"/>
      <protection/>
    </xf>
    <xf numFmtId="177" fontId="13" fillId="0" borderId="18" xfId="0" applyNumberFormat="1" applyFont="1" applyFill="1" applyBorder="1" applyAlignment="1" applyProtection="1">
      <alignment horizontal="center" vertical="center"/>
      <protection locked="0"/>
    </xf>
    <xf numFmtId="177" fontId="13" fillId="0" borderId="18" xfId="0" applyNumberFormat="1" applyFont="1" applyFill="1" applyBorder="1" applyAlignment="1" applyProtection="1">
      <alignment horizontal="right" vertical="center"/>
      <protection/>
    </xf>
    <xf numFmtId="176" fontId="13" fillId="0" borderId="12" xfId="0" applyNumberFormat="1" applyFont="1" applyFill="1" applyBorder="1" applyAlignment="1" applyProtection="1">
      <alignment horizontal="right" vertical="center" readingOrder="2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177" fontId="10" fillId="0" borderId="18" xfId="0" applyNumberFormat="1" applyFont="1" applyFill="1" applyBorder="1" applyAlignment="1" applyProtection="1">
      <alignment vertical="center"/>
      <protection/>
    </xf>
    <xf numFmtId="177" fontId="10" fillId="0" borderId="12" xfId="0" applyNumberFormat="1" applyFont="1" applyFill="1" applyBorder="1" applyAlignment="1" applyProtection="1">
      <alignment vertical="center"/>
      <protection/>
    </xf>
    <xf numFmtId="177" fontId="13" fillId="0" borderId="12" xfId="0" applyNumberFormat="1" applyFont="1" applyFill="1" applyBorder="1" applyAlignment="1" applyProtection="1">
      <alignment vertical="center"/>
      <protection/>
    </xf>
    <xf numFmtId="177" fontId="10" fillId="0" borderId="18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vertical="center" readingOrder="2"/>
      <protection/>
    </xf>
    <xf numFmtId="177" fontId="10" fillId="0" borderId="19" xfId="0" applyNumberFormat="1" applyFont="1" applyFill="1" applyBorder="1" applyAlignment="1" applyProtection="1">
      <alignment vertical="center"/>
      <protection/>
    </xf>
    <xf numFmtId="177" fontId="10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vertical="center" readingOrder="2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177" fontId="13" fillId="0" borderId="18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77" fontId="13" fillId="0" borderId="1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177" fontId="10" fillId="0" borderId="18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distributed" vertical="center" inden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distributed" vertical="center" indent="1"/>
      <protection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distributed" vertical="center" indent="1"/>
      <protection/>
    </xf>
    <xf numFmtId="0" fontId="7" fillId="0" borderId="24" xfId="0" applyFont="1" applyFill="1" applyBorder="1" applyAlignment="1" applyProtection="1">
      <alignment horizontal="distributed" vertical="center" indent="1"/>
      <protection/>
    </xf>
    <xf numFmtId="0" fontId="7" fillId="0" borderId="25" xfId="0" applyFont="1" applyFill="1" applyBorder="1" applyAlignment="1" applyProtection="1">
      <alignment horizontal="distributed" vertical="center" indent="1"/>
      <protection/>
    </xf>
    <xf numFmtId="0" fontId="7" fillId="0" borderId="26" xfId="0" applyFont="1" applyFill="1" applyBorder="1" applyAlignment="1" applyProtection="1">
      <alignment horizontal="distributed" vertical="center" indent="1"/>
      <protection/>
    </xf>
    <xf numFmtId="0" fontId="9" fillId="0" borderId="27" xfId="0" applyFont="1" applyFill="1" applyBorder="1" applyAlignment="1" applyProtection="1">
      <alignment horizontal="left" vertical="top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 applyProtection="1">
      <alignment horizontal="left" vertical="center"/>
      <protection locked="0"/>
    </xf>
    <xf numFmtId="0" fontId="14" fillId="0" borderId="27" xfId="0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 applyProtection="1">
      <alignment horizontal="left" vertical="center"/>
      <protection locked="0"/>
    </xf>
    <xf numFmtId="177" fontId="18" fillId="0" borderId="12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11" xfId="0" applyFont="1" applyFill="1" applyBorder="1" applyAlignment="1" applyProtection="1">
      <alignment horizontal="left" vertical="center"/>
      <protection/>
    </xf>
    <xf numFmtId="177" fontId="13" fillId="0" borderId="12" xfId="0" applyNumberFormat="1" applyFont="1" applyBorder="1" applyAlignment="1" applyProtection="1">
      <alignment horizontal="right" vertical="center"/>
      <protection locked="0"/>
    </xf>
    <xf numFmtId="177" fontId="13" fillId="0" borderId="11" xfId="0" applyNumberFormat="1" applyFont="1" applyBorder="1" applyAlignment="1" applyProtection="1">
      <alignment horizontal="right" vertical="center"/>
      <protection locked="0"/>
    </xf>
    <xf numFmtId="177" fontId="18" fillId="0" borderId="11" xfId="0" applyNumberFormat="1" applyFont="1" applyFill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6" fontId="10" fillId="0" borderId="27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right" vertical="center"/>
    </xf>
    <xf numFmtId="177" fontId="10" fillId="0" borderId="11" xfId="0" applyNumberFormat="1" applyFont="1" applyBorder="1" applyAlignment="1" applyProtection="1">
      <alignment horizontal="right" vertical="center"/>
      <protection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distributed" vertical="center" indent="1"/>
      <protection locked="0"/>
    </xf>
    <xf numFmtId="0" fontId="14" fillId="0" borderId="11" xfId="0" applyFont="1" applyBorder="1" applyAlignment="1" applyProtection="1">
      <alignment horizontal="distributed" vertical="center" indent="1"/>
      <protection locked="0"/>
    </xf>
    <xf numFmtId="0" fontId="15" fillId="0" borderId="27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horizontal="left"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177" fontId="10" fillId="0" borderId="28" xfId="0" applyNumberFormat="1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177" fontId="10" fillId="0" borderId="17" xfId="0" applyNumberFormat="1" applyFont="1" applyBorder="1" applyAlignment="1" applyProtection="1">
      <alignment horizontal="right" vertical="center"/>
      <protection/>
    </xf>
    <xf numFmtId="177" fontId="10" fillId="0" borderId="21" xfId="0" applyNumberFormat="1" applyFont="1" applyBorder="1" applyAlignment="1" applyProtection="1">
      <alignment horizontal="right" vertical="center"/>
      <protection/>
    </xf>
    <xf numFmtId="177" fontId="10" fillId="0" borderId="11" xfId="0" applyNumberFormat="1" applyFont="1" applyBorder="1" applyAlignment="1" applyProtection="1">
      <alignment horizontal="right" vertical="center"/>
      <protection locked="0"/>
    </xf>
    <xf numFmtId="176" fontId="10" fillId="0" borderId="12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177" fontId="10" fillId="0" borderId="22" xfId="0" applyNumberFormat="1" applyFont="1" applyBorder="1" applyAlignment="1" applyProtection="1">
      <alignment horizontal="right" vertical="center"/>
      <protection/>
    </xf>
    <xf numFmtId="0" fontId="7" fillId="0" borderId="23" xfId="0" applyFont="1" applyBorder="1" applyAlignment="1" applyProtection="1">
      <alignment horizontal="distributed" vertical="center" indent="1"/>
      <protection/>
    </xf>
    <xf numFmtId="0" fontId="7" fillId="0" borderId="24" xfId="0" applyFont="1" applyBorder="1" applyAlignment="1" applyProtection="1">
      <alignment horizontal="distributed" vertical="center" indent="1"/>
      <protection/>
    </xf>
    <xf numFmtId="0" fontId="7" fillId="0" borderId="25" xfId="0" applyFont="1" applyBorder="1" applyAlignment="1" applyProtection="1">
      <alignment horizontal="distributed" vertical="center" indent="1"/>
      <protection/>
    </xf>
    <xf numFmtId="0" fontId="7" fillId="0" borderId="26" xfId="0" applyFont="1" applyBorder="1" applyAlignment="1" applyProtection="1">
      <alignment horizontal="distributed" vertical="center" indent="1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5" fillId="0" borderId="22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distributed" vertical="center" wrapText="1" indent="1"/>
      <protection/>
    </xf>
    <xf numFmtId="0" fontId="7" fillId="0" borderId="31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7" xfId="0" applyFont="1" applyBorder="1" applyAlignment="1" applyProtection="1">
      <alignment horizontal="center" vertical="top"/>
      <protection locked="0"/>
    </xf>
    <xf numFmtId="178" fontId="10" fillId="0" borderId="12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center" vertical="center"/>
      <protection/>
    </xf>
    <xf numFmtId="177" fontId="10" fillId="0" borderId="11" xfId="0" applyNumberFormat="1" applyFont="1" applyBorder="1" applyAlignment="1" applyProtection="1">
      <alignment horizontal="center" vertical="center"/>
      <protection/>
    </xf>
    <xf numFmtId="177" fontId="13" fillId="0" borderId="12" xfId="0" applyNumberFormat="1" applyFont="1" applyBorder="1" applyAlignment="1" applyProtection="1">
      <alignment horizontal="center" vertical="center"/>
      <protection/>
    </xf>
    <xf numFmtId="177" fontId="13" fillId="0" borderId="11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distributed" vertical="center" indent="1"/>
      <protection/>
    </xf>
    <xf numFmtId="0" fontId="7" fillId="0" borderId="32" xfId="0" applyFont="1" applyBorder="1" applyAlignment="1" applyProtection="1">
      <alignment horizontal="distributed" vertical="center" indent="1"/>
      <protection/>
    </xf>
    <xf numFmtId="177" fontId="13" fillId="0" borderId="12" xfId="0" applyNumberFormat="1" applyFont="1" applyBorder="1" applyAlignment="1" applyProtection="1">
      <alignment horizontal="right" vertical="center"/>
      <protection/>
    </xf>
    <xf numFmtId="177" fontId="13" fillId="0" borderId="11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176" fontId="10" fillId="0" borderId="17" xfId="0" applyNumberFormat="1" applyFont="1" applyBorder="1" applyAlignment="1" applyProtection="1">
      <alignment horizontal="right" vertical="center"/>
      <protection/>
    </xf>
    <xf numFmtId="176" fontId="10" fillId="0" borderId="21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distributed" vertical="center" indent="1"/>
      <protection/>
    </xf>
    <xf numFmtId="0" fontId="0" fillId="0" borderId="34" xfId="0" applyBorder="1" applyAlignment="1">
      <alignment vertical="center"/>
    </xf>
    <xf numFmtId="178" fontId="13" fillId="0" borderId="12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0" fontId="14" fillId="0" borderId="17" xfId="0" applyFont="1" applyBorder="1" applyAlignment="1" applyProtection="1">
      <alignment horizontal="distributed" vertical="center" indent="1"/>
      <protection/>
    </xf>
    <xf numFmtId="0" fontId="14" fillId="0" borderId="22" xfId="0" applyFont="1" applyBorder="1" applyAlignment="1" applyProtection="1">
      <alignment horizontal="distributed" vertical="center" indent="1"/>
      <protection/>
    </xf>
    <xf numFmtId="0" fontId="7" fillId="0" borderId="34" xfId="0" applyFont="1" applyBorder="1" applyAlignment="1" applyProtection="1">
      <alignment horizontal="center" vertical="center"/>
      <protection/>
    </xf>
    <xf numFmtId="177" fontId="10" fillId="0" borderId="27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distributed" vertical="center" indent="1"/>
      <protection/>
    </xf>
    <xf numFmtId="0" fontId="14" fillId="0" borderId="28" xfId="0" applyFont="1" applyBorder="1" applyAlignment="1" applyProtection="1">
      <alignment horizontal="distributed" vertical="center" indent="1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1">
      <selection activeCell="E33" sqref="E33"/>
    </sheetView>
  </sheetViews>
  <sheetFormatPr defaultColWidth="9.00390625" defaultRowHeight="16.5"/>
  <cols>
    <col min="1" max="1" width="1.4921875" style="25" customWidth="1"/>
    <col min="2" max="2" width="20.875" style="25" customWidth="1"/>
    <col min="3" max="3" width="14.625" style="25" customWidth="1"/>
    <col min="4" max="4" width="7.75390625" style="25" customWidth="1"/>
    <col min="5" max="5" width="14.625" style="25" customWidth="1"/>
    <col min="6" max="6" width="7.75390625" style="25" customWidth="1"/>
    <col min="7" max="7" width="14.625" style="25" customWidth="1"/>
    <col min="8" max="8" width="7.75390625" style="25" customWidth="1"/>
    <col min="9" max="16384" width="9.00390625" style="25" customWidth="1"/>
  </cols>
  <sheetData>
    <row r="1" spans="1:8" ht="27" customHeight="1">
      <c r="A1" s="62" t="s">
        <v>58</v>
      </c>
      <c r="B1" s="62"/>
      <c r="C1" s="62"/>
      <c r="D1" s="62"/>
      <c r="E1" s="62"/>
      <c r="F1" s="62"/>
      <c r="G1" s="62"/>
      <c r="H1" s="62"/>
    </row>
    <row r="2" spans="2:8" ht="17.25" customHeight="1">
      <c r="B2" s="64"/>
      <c r="C2" s="64"/>
      <c r="D2" s="64"/>
      <c r="E2" s="64"/>
      <c r="F2" s="64"/>
      <c r="G2" s="64"/>
      <c r="H2" s="64"/>
    </row>
    <row r="3" spans="2:8" ht="20.25" thickBot="1">
      <c r="B3" s="26"/>
      <c r="C3" s="76" t="s">
        <v>62</v>
      </c>
      <c r="D3" s="76"/>
      <c r="E3" s="76"/>
      <c r="F3" s="76"/>
      <c r="G3" s="76"/>
      <c r="H3" s="76"/>
    </row>
    <row r="4" spans="1:8" ht="18.75" customHeight="1">
      <c r="A4" s="72" t="s">
        <v>9</v>
      </c>
      <c r="B4" s="73"/>
      <c r="C4" s="63" t="s">
        <v>39</v>
      </c>
      <c r="D4" s="63"/>
      <c r="E4" s="63" t="s">
        <v>11</v>
      </c>
      <c r="F4" s="63"/>
      <c r="G4" s="63" t="s">
        <v>57</v>
      </c>
      <c r="H4" s="65"/>
    </row>
    <row r="5" spans="1:8" ht="18.75" customHeight="1">
      <c r="A5" s="74"/>
      <c r="B5" s="75"/>
      <c r="C5" s="27" t="s">
        <v>8</v>
      </c>
      <c r="D5" s="28" t="s">
        <v>1</v>
      </c>
      <c r="E5" s="27" t="s">
        <v>8</v>
      </c>
      <c r="F5" s="28" t="s">
        <v>1</v>
      </c>
      <c r="G5" s="27" t="s">
        <v>8</v>
      </c>
      <c r="H5" s="29" t="s">
        <v>1</v>
      </c>
    </row>
    <row r="6" spans="1:8" s="33" customFormat="1" ht="17.25" customHeight="1">
      <c r="A6" s="66" t="s">
        <v>33</v>
      </c>
      <c r="B6" s="67"/>
      <c r="C6" s="30">
        <f>C7+C8</f>
        <v>1270000</v>
      </c>
      <c r="D6" s="31">
        <f aca="true" t="shared" si="0" ref="D6:D12">C6/C$6*100</f>
        <v>100</v>
      </c>
      <c r="E6" s="30">
        <f>E7+E8</f>
        <v>1250124</v>
      </c>
      <c r="F6" s="31">
        <f aca="true" t="shared" si="1" ref="F6:F12">E6/E$6*100</f>
        <v>100</v>
      </c>
      <c r="G6" s="30">
        <f>G7+G8</f>
        <v>-19876</v>
      </c>
      <c r="H6" s="32">
        <f aca="true" t="shared" si="2" ref="H6:H12">ABS(G6/C6*100)</f>
        <v>1.5650393700787402</v>
      </c>
    </row>
    <row r="7" spans="1:8" ht="17.25" customHeight="1" hidden="1">
      <c r="A7" s="34"/>
      <c r="B7" s="35" t="s">
        <v>41</v>
      </c>
      <c r="C7" s="36">
        <v>0</v>
      </c>
      <c r="D7" s="37"/>
      <c r="E7" s="38">
        <v>0</v>
      </c>
      <c r="F7" s="37">
        <f>E7/E$6*100</f>
        <v>0</v>
      </c>
      <c r="G7" s="39">
        <f>E7-C7</f>
        <v>0</v>
      </c>
      <c r="H7" s="40">
        <v>0</v>
      </c>
    </row>
    <row r="8" spans="1:8" ht="17.25" customHeight="1">
      <c r="A8" s="34"/>
      <c r="B8" s="35" t="s">
        <v>22</v>
      </c>
      <c r="C8" s="36">
        <v>1270000</v>
      </c>
      <c r="D8" s="37">
        <f t="shared" si="0"/>
        <v>100</v>
      </c>
      <c r="E8" s="38">
        <v>1250124</v>
      </c>
      <c r="F8" s="37">
        <f t="shared" si="1"/>
        <v>100</v>
      </c>
      <c r="G8" s="39">
        <f>E8-C8</f>
        <v>-19876</v>
      </c>
      <c r="H8" s="40">
        <f t="shared" si="2"/>
        <v>1.5650393700787402</v>
      </c>
    </row>
    <row r="9" spans="1:8" s="33" customFormat="1" ht="17.25" customHeight="1">
      <c r="A9" s="70" t="s">
        <v>32</v>
      </c>
      <c r="B9" s="71"/>
      <c r="C9" s="43">
        <f>C10+C11</f>
        <v>7815000</v>
      </c>
      <c r="D9" s="43">
        <f t="shared" si="0"/>
        <v>615.3543307086613</v>
      </c>
      <c r="E9" s="43">
        <f>E10+E11</f>
        <v>4120000</v>
      </c>
      <c r="F9" s="43">
        <f t="shared" si="1"/>
        <v>329.56730692315324</v>
      </c>
      <c r="G9" s="43">
        <f>G10+G11</f>
        <v>-3695000</v>
      </c>
      <c r="H9" s="44">
        <f t="shared" si="2"/>
        <v>47.2808701215611</v>
      </c>
    </row>
    <row r="10" spans="1:8" ht="17.25" customHeight="1">
      <c r="A10" s="34"/>
      <c r="B10" s="35" t="s">
        <v>23</v>
      </c>
      <c r="C10" s="36">
        <v>7800000</v>
      </c>
      <c r="D10" s="37">
        <f t="shared" si="0"/>
        <v>614.1732283464567</v>
      </c>
      <c r="E10" s="38">
        <v>4120000</v>
      </c>
      <c r="F10" s="37">
        <f t="shared" si="1"/>
        <v>329.56730692315324</v>
      </c>
      <c r="G10" s="39">
        <f>E10-C10</f>
        <v>-3680000</v>
      </c>
      <c r="H10" s="45">
        <f t="shared" si="2"/>
        <v>47.179487179487175</v>
      </c>
    </row>
    <row r="11" spans="1:8" ht="17.25" customHeight="1">
      <c r="A11" s="34"/>
      <c r="B11" s="35" t="s">
        <v>42</v>
      </c>
      <c r="C11" s="36">
        <v>15000</v>
      </c>
      <c r="D11" s="37">
        <f>C11/C$6*100</f>
        <v>1.1811023622047243</v>
      </c>
      <c r="E11" s="38">
        <v>0</v>
      </c>
      <c r="F11" s="37">
        <f>E11/E$6*100</f>
        <v>0</v>
      </c>
      <c r="G11" s="39">
        <f>E11-C11</f>
        <v>-15000</v>
      </c>
      <c r="H11" s="45">
        <f>ABS(G11/C11*100)</f>
        <v>100</v>
      </c>
    </row>
    <row r="12" spans="1:8" s="33" customFormat="1" ht="17.25" customHeight="1">
      <c r="A12" s="70" t="s">
        <v>54</v>
      </c>
      <c r="B12" s="71"/>
      <c r="C12" s="43">
        <f>C6-C9</f>
        <v>-6545000</v>
      </c>
      <c r="D12" s="43">
        <f t="shared" si="0"/>
        <v>-515.3543307086613</v>
      </c>
      <c r="E12" s="43">
        <f>E6-E9</f>
        <v>-2869876</v>
      </c>
      <c r="F12" s="43">
        <f t="shared" si="1"/>
        <v>-229.56730692315324</v>
      </c>
      <c r="G12" s="43">
        <f>G6-G9</f>
        <v>3675124</v>
      </c>
      <c r="H12" s="44">
        <f t="shared" si="2"/>
        <v>56.151627196333074</v>
      </c>
    </row>
    <row r="13" spans="1:8" ht="17.25" customHeight="1">
      <c r="A13" s="34"/>
      <c r="B13" s="35"/>
      <c r="C13" s="36">
        <v>0</v>
      </c>
      <c r="D13" s="37">
        <v>0</v>
      </c>
      <c r="E13" s="38">
        <v>0</v>
      </c>
      <c r="F13" s="37">
        <v>0</v>
      </c>
      <c r="G13" s="39">
        <v>0</v>
      </c>
      <c r="H13" s="40">
        <v>0</v>
      </c>
    </row>
    <row r="14" spans="1:8" ht="17.25" customHeight="1">
      <c r="A14" s="34"/>
      <c r="B14" s="35"/>
      <c r="C14" s="36"/>
      <c r="D14" s="37"/>
      <c r="E14" s="38"/>
      <c r="F14" s="37"/>
      <c r="G14" s="39"/>
      <c r="H14" s="40"/>
    </row>
    <row r="15" spans="1:8" ht="17.25" customHeight="1">
      <c r="A15" s="70"/>
      <c r="B15" s="71"/>
      <c r="C15" s="43"/>
      <c r="D15" s="43"/>
      <c r="E15" s="43"/>
      <c r="F15" s="43"/>
      <c r="G15" s="46"/>
      <c r="H15" s="47"/>
    </row>
    <row r="16" spans="1:8" ht="17.25" customHeight="1">
      <c r="A16" s="34"/>
      <c r="B16" s="35"/>
      <c r="C16" s="36"/>
      <c r="D16" s="37"/>
      <c r="E16" s="38"/>
      <c r="F16" s="37"/>
      <c r="G16" s="39"/>
      <c r="H16" s="40"/>
    </row>
    <row r="17" spans="1:8" ht="17.25" customHeight="1">
      <c r="A17" s="34"/>
      <c r="B17" s="35"/>
      <c r="C17" s="36"/>
      <c r="D17" s="37">
        <v>0</v>
      </c>
      <c r="E17" s="38"/>
      <c r="F17" s="37">
        <v>0</v>
      </c>
      <c r="G17" s="39">
        <v>0</v>
      </c>
      <c r="H17" s="40">
        <v>0</v>
      </c>
    </row>
    <row r="18" spans="1:8" ht="17.25" customHeight="1">
      <c r="A18" s="34"/>
      <c r="B18" s="35"/>
      <c r="C18" s="36"/>
      <c r="D18" s="37">
        <v>0</v>
      </c>
      <c r="E18" s="38"/>
      <c r="F18" s="37">
        <v>0</v>
      </c>
      <c r="G18" s="39">
        <v>0</v>
      </c>
      <c r="H18" s="40">
        <v>0</v>
      </c>
    </row>
    <row r="19" spans="1:8" ht="17.25" customHeight="1">
      <c r="A19" s="34"/>
      <c r="B19" s="35"/>
      <c r="C19" s="36"/>
      <c r="D19" s="37">
        <v>0</v>
      </c>
      <c r="E19" s="38"/>
      <c r="F19" s="37">
        <v>0</v>
      </c>
      <c r="G19" s="39">
        <v>0</v>
      </c>
      <c r="H19" s="40">
        <v>0</v>
      </c>
    </row>
    <row r="20" spans="1:8" ht="17.25" customHeight="1">
      <c r="A20" s="34"/>
      <c r="B20" s="35"/>
      <c r="C20" s="36"/>
      <c r="D20" s="37">
        <v>0</v>
      </c>
      <c r="E20" s="38"/>
      <c r="F20" s="37">
        <v>0</v>
      </c>
      <c r="G20" s="39">
        <v>0</v>
      </c>
      <c r="H20" s="40">
        <v>0</v>
      </c>
    </row>
    <row r="21" spans="1:8" ht="17.25" customHeight="1">
      <c r="A21" s="34"/>
      <c r="B21" s="35"/>
      <c r="C21" s="36"/>
      <c r="D21" s="37"/>
      <c r="E21" s="38"/>
      <c r="F21" s="37"/>
      <c r="G21" s="39"/>
      <c r="H21" s="40"/>
    </row>
    <row r="22" spans="1:8" ht="17.25" customHeight="1">
      <c r="A22" s="34"/>
      <c r="B22" s="35"/>
      <c r="C22" s="36"/>
      <c r="D22" s="37"/>
      <c r="E22" s="38"/>
      <c r="F22" s="37"/>
      <c r="G22" s="39"/>
      <c r="H22" s="40"/>
    </row>
    <row r="23" spans="1:8" ht="17.25" customHeight="1" thickBot="1">
      <c r="A23" s="79"/>
      <c r="B23" s="80"/>
      <c r="C23" s="48"/>
      <c r="D23" s="48"/>
      <c r="E23" s="48"/>
      <c r="F23" s="48"/>
      <c r="G23" s="49"/>
      <c r="H23" s="50"/>
    </row>
    <row r="24" spans="2:8" ht="15" customHeight="1">
      <c r="B24" s="68"/>
      <c r="C24" s="68"/>
      <c r="D24" s="68"/>
      <c r="E24" s="68"/>
      <c r="F24" s="68"/>
      <c r="G24" s="68"/>
      <c r="H24" s="68"/>
    </row>
    <row r="25" spans="2:8" ht="15.75" hidden="1">
      <c r="B25" s="69"/>
      <c r="C25" s="69"/>
      <c r="D25" s="69"/>
      <c r="E25" s="69"/>
      <c r="F25" s="69"/>
      <c r="G25" s="69"/>
      <c r="H25" s="69"/>
    </row>
    <row r="26" ht="15.75" hidden="1"/>
    <row r="28" spans="1:8" ht="27" customHeight="1">
      <c r="A28" s="62" t="s">
        <v>59</v>
      </c>
      <c r="B28" s="62"/>
      <c r="C28" s="62"/>
      <c r="D28" s="62"/>
      <c r="E28" s="62"/>
      <c r="F28" s="62"/>
      <c r="G28" s="62"/>
      <c r="H28" s="62"/>
    </row>
    <row r="29" spans="2:8" ht="17.25" customHeight="1">
      <c r="B29" s="64"/>
      <c r="C29" s="64"/>
      <c r="D29" s="64"/>
      <c r="E29" s="64"/>
      <c r="F29" s="64"/>
      <c r="G29" s="64"/>
      <c r="H29" s="64"/>
    </row>
    <row r="30" spans="2:8" ht="20.25" thickBot="1">
      <c r="B30" s="26"/>
      <c r="C30" s="76" t="s">
        <v>63</v>
      </c>
      <c r="D30" s="76"/>
      <c r="E30" s="76"/>
      <c r="F30" s="76"/>
      <c r="G30" s="76"/>
      <c r="H30" s="76"/>
    </row>
    <row r="31" spans="1:8" ht="18.75" customHeight="1">
      <c r="A31" s="72" t="s">
        <v>10</v>
      </c>
      <c r="B31" s="73"/>
      <c r="C31" s="63" t="s">
        <v>39</v>
      </c>
      <c r="D31" s="63"/>
      <c r="E31" s="63" t="s">
        <v>11</v>
      </c>
      <c r="F31" s="63"/>
      <c r="G31" s="63" t="s">
        <v>57</v>
      </c>
      <c r="H31" s="65"/>
    </row>
    <row r="32" spans="1:8" ht="18.75" customHeight="1">
      <c r="A32" s="74"/>
      <c r="B32" s="75"/>
      <c r="C32" s="27" t="s">
        <v>8</v>
      </c>
      <c r="D32" s="28" t="s">
        <v>1</v>
      </c>
      <c r="E32" s="27" t="s">
        <v>8</v>
      </c>
      <c r="F32" s="28" t="s">
        <v>1</v>
      </c>
      <c r="G32" s="27" t="s">
        <v>8</v>
      </c>
      <c r="H32" s="29" t="s">
        <v>1</v>
      </c>
    </row>
    <row r="33" spans="1:8" s="33" customFormat="1" ht="17.25" customHeight="1">
      <c r="A33" s="66" t="s">
        <v>31</v>
      </c>
      <c r="B33" s="67"/>
      <c r="C33" s="30">
        <f>C34</f>
        <v>166611000</v>
      </c>
      <c r="D33" s="31">
        <v>100</v>
      </c>
      <c r="E33" s="30">
        <f>E34</f>
        <v>171583076</v>
      </c>
      <c r="F33" s="31">
        <v>100</v>
      </c>
      <c r="G33" s="30">
        <f>G34</f>
        <v>4972076</v>
      </c>
      <c r="H33" s="32">
        <f>ABS(G33/C33*100)</f>
        <v>2.984242336940538</v>
      </c>
    </row>
    <row r="34" spans="1:9" ht="17.25" customHeight="1">
      <c r="A34" s="51"/>
      <c r="B34" s="35" t="s">
        <v>13</v>
      </c>
      <c r="C34" s="36">
        <v>166611000</v>
      </c>
      <c r="D34" s="37">
        <f>C34/C$33*100</f>
        <v>100</v>
      </c>
      <c r="E34" s="38">
        <v>171583076</v>
      </c>
      <c r="F34" s="37">
        <f>E34/E$33*100</f>
        <v>100</v>
      </c>
      <c r="G34" s="37">
        <f>E34-C34</f>
        <v>4972076</v>
      </c>
      <c r="H34" s="24">
        <f>ABS(G34/C34*100)</f>
        <v>2.984242336940538</v>
      </c>
      <c r="I34" s="52"/>
    </row>
    <row r="35" spans="1:8" s="33" customFormat="1" ht="17.25" customHeight="1">
      <c r="A35" s="41" t="s">
        <v>37</v>
      </c>
      <c r="B35" s="42"/>
      <c r="C35" s="43">
        <f>C36</f>
        <v>6545000</v>
      </c>
      <c r="D35" s="43">
        <f aca="true" t="shared" si="3" ref="D35:F37">C35/C$33*100</f>
        <v>3.92831205622678</v>
      </c>
      <c r="E35" s="43">
        <f>E36</f>
        <v>2869876</v>
      </c>
      <c r="F35" s="43">
        <f t="shared" si="3"/>
        <v>1.6725868698145963</v>
      </c>
      <c r="G35" s="43">
        <f>G36</f>
        <v>-3675124</v>
      </c>
      <c r="H35" s="44">
        <f aca="true" t="shared" si="4" ref="H35:H41">ABS(G35/C35*100)</f>
        <v>56.151627196333074</v>
      </c>
    </row>
    <row r="36" spans="1:8" ht="17.25" customHeight="1">
      <c r="A36" s="53"/>
      <c r="B36" s="35" t="s">
        <v>24</v>
      </c>
      <c r="C36" s="36">
        <v>6545000</v>
      </c>
      <c r="D36" s="37">
        <f t="shared" si="3"/>
        <v>3.92831205622678</v>
      </c>
      <c r="E36" s="38">
        <v>2869876</v>
      </c>
      <c r="F36" s="37">
        <f t="shared" si="3"/>
        <v>1.6725868698145963</v>
      </c>
      <c r="G36" s="54">
        <f>E36-C36</f>
        <v>-3675124</v>
      </c>
      <c r="H36" s="45">
        <f t="shared" si="4"/>
        <v>56.151627196333074</v>
      </c>
    </row>
    <row r="37" spans="1:8" s="33" customFormat="1" ht="17.25" customHeight="1">
      <c r="A37" s="70" t="s">
        <v>36</v>
      </c>
      <c r="B37" s="71"/>
      <c r="C37" s="43">
        <f>C33-C35</f>
        <v>160066000</v>
      </c>
      <c r="D37" s="43">
        <f t="shared" si="3"/>
        <v>96.07168794377323</v>
      </c>
      <c r="E37" s="43">
        <f>E33-E35</f>
        <v>168713200</v>
      </c>
      <c r="F37" s="43">
        <f t="shared" si="3"/>
        <v>98.3274131301854</v>
      </c>
      <c r="G37" s="43">
        <f>G33-G35</f>
        <v>8647200</v>
      </c>
      <c r="H37" s="47">
        <f t="shared" si="4"/>
        <v>5.402271562980271</v>
      </c>
    </row>
    <row r="38" spans="1:8" s="33" customFormat="1" ht="17.25" customHeight="1">
      <c r="A38" s="70" t="s">
        <v>35</v>
      </c>
      <c r="B38" s="71"/>
      <c r="C38" s="43">
        <f>C39</f>
        <v>6545000</v>
      </c>
      <c r="D38" s="43">
        <v>100</v>
      </c>
      <c r="E38" s="43">
        <f>E39</f>
        <v>2869876</v>
      </c>
      <c r="F38" s="43">
        <v>100</v>
      </c>
      <c r="G38" s="43">
        <f>G39</f>
        <v>-3675124</v>
      </c>
      <c r="H38" s="44">
        <f t="shared" si="4"/>
        <v>56.151627196333074</v>
      </c>
    </row>
    <row r="39" spans="1:8" ht="17.25" customHeight="1">
      <c r="A39" s="55"/>
      <c r="B39" s="35" t="s">
        <v>14</v>
      </c>
      <c r="C39" s="56">
        <v>6545000</v>
      </c>
      <c r="D39" s="37">
        <f>C39/C$38*100</f>
        <v>100</v>
      </c>
      <c r="E39" s="56">
        <v>2869876</v>
      </c>
      <c r="F39" s="54">
        <f>E39/E$38*100</f>
        <v>100</v>
      </c>
      <c r="G39" s="54">
        <f>E39-C39</f>
        <v>-3675124</v>
      </c>
      <c r="H39" s="45">
        <f t="shared" si="4"/>
        <v>56.151627196333074</v>
      </c>
    </row>
    <row r="40" spans="1:8" s="33" customFormat="1" ht="17.25" customHeight="1">
      <c r="A40" s="70" t="s">
        <v>34</v>
      </c>
      <c r="B40" s="71"/>
      <c r="C40" s="43">
        <f>C41</f>
        <v>6545000</v>
      </c>
      <c r="D40" s="43">
        <f aca="true" t="shared" si="5" ref="D40:F41">C40/C$38*100</f>
        <v>100</v>
      </c>
      <c r="E40" s="43">
        <f>E41</f>
        <v>2869876</v>
      </c>
      <c r="F40" s="43">
        <f t="shared" si="5"/>
        <v>100</v>
      </c>
      <c r="G40" s="43">
        <f>G41</f>
        <v>-3675124</v>
      </c>
      <c r="H40" s="44">
        <f t="shared" si="4"/>
        <v>56.151627196333074</v>
      </c>
    </row>
    <row r="41" spans="1:8" ht="17.25" customHeight="1">
      <c r="A41" s="57"/>
      <c r="B41" s="35" t="s">
        <v>25</v>
      </c>
      <c r="C41" s="36">
        <v>6545000</v>
      </c>
      <c r="D41" s="37">
        <f t="shared" si="5"/>
        <v>100</v>
      </c>
      <c r="E41" s="38">
        <v>2869876</v>
      </c>
      <c r="F41" s="37">
        <f t="shared" si="5"/>
        <v>100</v>
      </c>
      <c r="G41" s="54">
        <f>E41-C41</f>
        <v>-3675124</v>
      </c>
      <c r="H41" s="45">
        <f t="shared" si="4"/>
        <v>56.151627196333074</v>
      </c>
    </row>
    <row r="42" spans="1:8" s="33" customFormat="1" ht="17.25" customHeight="1">
      <c r="A42" s="70" t="s">
        <v>30</v>
      </c>
      <c r="B42" s="71"/>
      <c r="C42" s="58">
        <v>0</v>
      </c>
      <c r="D42" s="43"/>
      <c r="E42" s="58">
        <v>0</v>
      </c>
      <c r="F42" s="43"/>
      <c r="G42" s="43"/>
      <c r="H42" s="47"/>
    </row>
    <row r="43" spans="1:8" s="33" customFormat="1" ht="17.25" customHeight="1">
      <c r="A43" s="61"/>
      <c r="B43" s="35"/>
      <c r="C43" s="58"/>
      <c r="D43" s="43"/>
      <c r="E43" s="58"/>
      <c r="F43" s="43"/>
      <c r="G43" s="43"/>
      <c r="H43" s="47"/>
    </row>
    <row r="44" spans="1:8" s="33" customFormat="1" ht="17.25" customHeight="1">
      <c r="A44" s="61"/>
      <c r="B44" s="35"/>
      <c r="C44" s="58"/>
      <c r="D44" s="43"/>
      <c r="E44" s="58"/>
      <c r="F44" s="43"/>
      <c r="G44" s="43"/>
      <c r="H44" s="47"/>
    </row>
    <row r="45" spans="1:8" ht="17.25" customHeight="1" thickBot="1">
      <c r="A45" s="77"/>
      <c r="B45" s="78"/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50">
        <v>0</v>
      </c>
    </row>
    <row r="46" spans="2:8" ht="17.25" customHeight="1">
      <c r="B46" s="68"/>
      <c r="C46" s="68"/>
      <c r="D46" s="68"/>
      <c r="E46" s="68"/>
      <c r="F46" s="68"/>
      <c r="G46" s="68"/>
      <c r="H46" s="68"/>
    </row>
    <row r="47" spans="2:8" ht="17.25" customHeight="1">
      <c r="B47" s="69"/>
      <c r="C47" s="69"/>
      <c r="D47" s="69"/>
      <c r="E47" s="69"/>
      <c r="F47" s="69"/>
      <c r="G47" s="69"/>
      <c r="H47" s="69"/>
    </row>
    <row r="48" ht="17.25" customHeight="1"/>
    <row r="50" ht="15.75">
      <c r="C50" s="25" t="s">
        <v>40</v>
      </c>
    </row>
  </sheetData>
  <sheetProtection/>
  <mergeCells count="29">
    <mergeCell ref="B47:H47"/>
    <mergeCell ref="B46:H46"/>
    <mergeCell ref="A45:B45"/>
    <mergeCell ref="A15:B15"/>
    <mergeCell ref="A42:B42"/>
    <mergeCell ref="A37:B37"/>
    <mergeCell ref="A38:B38"/>
    <mergeCell ref="E31:F31"/>
    <mergeCell ref="C30:H30"/>
    <mergeCell ref="A23:B23"/>
    <mergeCell ref="A40:B40"/>
    <mergeCell ref="G31:H31"/>
    <mergeCell ref="A31:B32"/>
    <mergeCell ref="A28:H28"/>
    <mergeCell ref="C3:H3"/>
    <mergeCell ref="A4:B5"/>
    <mergeCell ref="E4:F4"/>
    <mergeCell ref="A6:B6"/>
    <mergeCell ref="C4:D4"/>
    <mergeCell ref="A9:B9"/>
    <mergeCell ref="A1:H1"/>
    <mergeCell ref="C31:D31"/>
    <mergeCell ref="B29:H29"/>
    <mergeCell ref="G4:H4"/>
    <mergeCell ref="B2:H2"/>
    <mergeCell ref="A33:B33"/>
    <mergeCell ref="B24:H24"/>
    <mergeCell ref="B25:H25"/>
    <mergeCell ref="A12:B12"/>
  </mergeCells>
  <dataValidations count="1">
    <dataValidation type="decimal" operator="greaterThanOrEqual" allowBlank="1" showInputMessage="1" showErrorMessage="1" sqref="C13:F22 G9 G6 C6:F11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E33" sqref="E33"/>
    </sheetView>
  </sheetViews>
  <sheetFormatPr defaultColWidth="9.00390625" defaultRowHeight="16.5"/>
  <cols>
    <col min="1" max="1" width="1.4921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7.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112" t="s">
        <v>56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17.25" customHeight="1"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2:11" ht="20.25" thickBot="1">
      <c r="B3" s="2"/>
      <c r="C3" s="123" t="s">
        <v>60</v>
      </c>
      <c r="D3" s="124"/>
      <c r="E3" s="124"/>
      <c r="F3" s="124"/>
      <c r="G3" s="124"/>
      <c r="H3" s="124"/>
      <c r="I3" s="102" t="s">
        <v>0</v>
      </c>
      <c r="J3" s="102"/>
      <c r="K3" s="102"/>
    </row>
    <row r="4" spans="1:11" ht="18.75" customHeight="1">
      <c r="A4" s="114" t="s">
        <v>10</v>
      </c>
      <c r="B4" s="114"/>
      <c r="C4" s="115"/>
      <c r="D4" s="120" t="s">
        <v>38</v>
      </c>
      <c r="E4" s="115"/>
      <c r="F4" s="120" t="s">
        <v>12</v>
      </c>
      <c r="G4" s="115"/>
      <c r="H4" s="143" t="s">
        <v>57</v>
      </c>
      <c r="I4" s="144"/>
      <c r="J4" s="144"/>
      <c r="K4" s="144"/>
    </row>
    <row r="5" spans="1:11" ht="18.75" customHeight="1">
      <c r="A5" s="116"/>
      <c r="B5" s="116"/>
      <c r="C5" s="117"/>
      <c r="D5" s="121"/>
      <c r="E5" s="117"/>
      <c r="F5" s="121"/>
      <c r="G5" s="117"/>
      <c r="H5" s="131" t="s">
        <v>3</v>
      </c>
      <c r="I5" s="132"/>
      <c r="J5" s="139" t="s">
        <v>1</v>
      </c>
      <c r="K5" s="140"/>
    </row>
    <row r="6" spans="1:11" ht="17.25" customHeight="1">
      <c r="A6" s="118" t="s">
        <v>17</v>
      </c>
      <c r="B6" s="118"/>
      <c r="C6" s="119"/>
      <c r="D6" s="105"/>
      <c r="E6" s="113"/>
      <c r="F6" s="105"/>
      <c r="G6" s="113"/>
      <c r="H6" s="105"/>
      <c r="I6" s="113"/>
      <c r="J6" s="141"/>
      <c r="K6" s="142"/>
    </row>
    <row r="7" spans="1:11" ht="17.25" customHeight="1">
      <c r="A7" s="6"/>
      <c r="B7" s="137" t="s">
        <v>49</v>
      </c>
      <c r="C7" s="138"/>
      <c r="D7" s="85">
        <v>-6545000</v>
      </c>
      <c r="E7" s="86"/>
      <c r="F7" s="85">
        <v>-2869876</v>
      </c>
      <c r="G7" s="86"/>
      <c r="H7" s="133">
        <f>F7-D7</f>
        <v>3675124</v>
      </c>
      <c r="I7" s="134"/>
      <c r="J7" s="145">
        <f>ABS(H7/D7*100)</f>
        <v>56.151627196333074</v>
      </c>
      <c r="K7" s="146"/>
    </row>
    <row r="8" spans="1:11" s="60" customFormat="1" ht="17.25" customHeight="1">
      <c r="A8" s="59"/>
      <c r="B8" s="83" t="s">
        <v>44</v>
      </c>
      <c r="C8" s="84"/>
      <c r="D8" s="85">
        <v>-1270000</v>
      </c>
      <c r="E8" s="86"/>
      <c r="F8" s="85">
        <v>-1250124</v>
      </c>
      <c r="G8" s="86"/>
      <c r="H8" s="81">
        <f aca="true" t="shared" si="0" ref="H8:H14">F8-D8</f>
        <v>19876</v>
      </c>
      <c r="I8" s="87"/>
      <c r="J8" s="81">
        <f>ABS(H8/D8*100)</f>
        <v>1.5650393700787402</v>
      </c>
      <c r="K8" s="82"/>
    </row>
    <row r="9" spans="1:11" s="60" customFormat="1" ht="17.25" customHeight="1">
      <c r="A9" s="59"/>
      <c r="B9" s="83" t="s">
        <v>50</v>
      </c>
      <c r="C9" s="84"/>
      <c r="D9" s="85">
        <f>D7+D8</f>
        <v>-7815000</v>
      </c>
      <c r="E9" s="86"/>
      <c r="F9" s="85">
        <f>F7+F8</f>
        <v>-4120000</v>
      </c>
      <c r="G9" s="86"/>
      <c r="H9" s="81">
        <f t="shared" si="0"/>
        <v>3695000</v>
      </c>
      <c r="I9" s="87"/>
      <c r="J9" s="81">
        <f>ABS(H9/D9*100)</f>
        <v>47.2808701215611</v>
      </c>
      <c r="K9" s="82"/>
    </row>
    <row r="10" spans="1:11" s="60" customFormat="1" ht="17.25" customHeight="1">
      <c r="A10" s="59"/>
      <c r="B10" s="83" t="s">
        <v>45</v>
      </c>
      <c r="C10" s="84"/>
      <c r="D10" s="85">
        <v>0</v>
      </c>
      <c r="E10" s="86"/>
      <c r="F10" s="85">
        <v>0</v>
      </c>
      <c r="G10" s="86"/>
      <c r="H10" s="81">
        <f t="shared" si="0"/>
        <v>0</v>
      </c>
      <c r="I10" s="87"/>
      <c r="J10" s="81">
        <v>0</v>
      </c>
      <c r="K10" s="82"/>
    </row>
    <row r="11" spans="1:11" s="60" customFormat="1" ht="17.25" customHeight="1">
      <c r="A11" s="59"/>
      <c r="B11" s="83" t="s">
        <v>51</v>
      </c>
      <c r="C11" s="84"/>
      <c r="D11" s="85">
        <f>D9+D10</f>
        <v>-7815000</v>
      </c>
      <c r="E11" s="86"/>
      <c r="F11" s="85">
        <f>F9+F10</f>
        <v>-4120000</v>
      </c>
      <c r="G11" s="86"/>
      <c r="H11" s="81">
        <f t="shared" si="0"/>
        <v>3695000</v>
      </c>
      <c r="I11" s="87"/>
      <c r="J11" s="81">
        <f>ABS(H11/D11*100)</f>
        <v>47.2808701215611</v>
      </c>
      <c r="K11" s="82"/>
    </row>
    <row r="12" spans="1:11" s="60" customFormat="1" ht="17.25" customHeight="1">
      <c r="A12" s="59"/>
      <c r="B12" s="83" t="s">
        <v>46</v>
      </c>
      <c r="C12" s="84"/>
      <c r="D12" s="85">
        <v>1270000</v>
      </c>
      <c r="E12" s="86"/>
      <c r="F12" s="85">
        <v>1250124</v>
      </c>
      <c r="G12" s="86"/>
      <c r="H12" s="81">
        <f t="shared" si="0"/>
        <v>-19876</v>
      </c>
      <c r="I12" s="87"/>
      <c r="J12" s="81">
        <f>ABS(H12/D12*100)</f>
        <v>1.5650393700787402</v>
      </c>
      <c r="K12" s="82"/>
    </row>
    <row r="13" spans="1:11" s="60" customFormat="1" ht="17.25" customHeight="1">
      <c r="A13" s="59"/>
      <c r="B13" s="83" t="s">
        <v>47</v>
      </c>
      <c r="C13" s="84"/>
      <c r="D13" s="85">
        <v>0</v>
      </c>
      <c r="E13" s="86"/>
      <c r="F13" s="85">
        <v>0</v>
      </c>
      <c r="G13" s="86"/>
      <c r="H13" s="81">
        <f t="shared" si="0"/>
        <v>0</v>
      </c>
      <c r="I13" s="87"/>
      <c r="J13" s="81">
        <v>0</v>
      </c>
      <c r="K13" s="82"/>
    </row>
    <row r="14" spans="1:11" s="60" customFormat="1" ht="17.25" customHeight="1">
      <c r="A14" s="59"/>
      <c r="B14" s="83" t="s">
        <v>48</v>
      </c>
      <c r="C14" s="84"/>
      <c r="D14" s="85">
        <v>0</v>
      </c>
      <c r="E14" s="86"/>
      <c r="F14" s="85">
        <v>0</v>
      </c>
      <c r="G14" s="86"/>
      <c r="H14" s="81">
        <f t="shared" si="0"/>
        <v>0</v>
      </c>
      <c r="I14" s="87"/>
      <c r="J14" s="81">
        <v>0</v>
      </c>
      <c r="K14" s="82"/>
    </row>
    <row r="15" spans="1:11" ht="17.25" customHeight="1">
      <c r="A15" s="6"/>
      <c r="B15" s="6" t="s">
        <v>64</v>
      </c>
      <c r="C15" s="7"/>
      <c r="D15" s="92">
        <f>SUM(D11:E14)</f>
        <v>-6545000</v>
      </c>
      <c r="E15" s="94"/>
      <c r="F15" s="92">
        <f>SUM(F11:G14)</f>
        <v>-2869876</v>
      </c>
      <c r="G15" s="94"/>
      <c r="H15" s="92">
        <f>H7</f>
        <v>3675124</v>
      </c>
      <c r="I15" s="94"/>
      <c r="J15" s="125">
        <f>ABS(H15/D15*100)</f>
        <v>56.151627196333074</v>
      </c>
      <c r="K15" s="126"/>
    </row>
    <row r="16" spans="1:11" ht="17.25" customHeight="1">
      <c r="A16" s="135" t="s">
        <v>55</v>
      </c>
      <c r="B16" s="135"/>
      <c r="C16" s="136"/>
      <c r="D16" s="9"/>
      <c r="E16" s="12"/>
      <c r="F16" s="127">
        <v>0</v>
      </c>
      <c r="G16" s="128"/>
      <c r="H16" s="127"/>
      <c r="I16" s="128"/>
      <c r="J16" s="13"/>
      <c r="K16" s="14"/>
    </row>
    <row r="17" spans="1:11" ht="17.25" customHeight="1">
      <c r="A17" s="16"/>
      <c r="B17" s="16" t="s">
        <v>29</v>
      </c>
      <c r="C17" s="17"/>
      <c r="D17" s="92"/>
      <c r="E17" s="93"/>
      <c r="F17" s="129">
        <v>490014</v>
      </c>
      <c r="G17" s="130"/>
      <c r="H17" s="129">
        <f>F17-D17</f>
        <v>490014</v>
      </c>
      <c r="I17" s="130"/>
      <c r="J17" s="18"/>
      <c r="K17" s="19"/>
    </row>
    <row r="18" spans="1:11" ht="17.25" customHeight="1">
      <c r="A18" s="16"/>
      <c r="B18" s="16" t="s">
        <v>28</v>
      </c>
      <c r="C18" s="17"/>
      <c r="D18" s="92"/>
      <c r="E18" s="93"/>
      <c r="F18" s="133">
        <v>-490014</v>
      </c>
      <c r="G18" s="134"/>
      <c r="H18" s="133">
        <f>F18-D18</f>
        <v>-490014</v>
      </c>
      <c r="I18" s="134"/>
      <c r="J18" s="18"/>
      <c r="K18" s="19"/>
    </row>
    <row r="19" spans="1:11" ht="17.25" customHeight="1">
      <c r="A19" s="6"/>
      <c r="B19" s="135" t="s">
        <v>65</v>
      </c>
      <c r="C19" s="136"/>
      <c r="D19" s="92">
        <f>SUM(D17:D18)</f>
        <v>0</v>
      </c>
      <c r="E19" s="93"/>
      <c r="F19" s="92">
        <f>SUM(F17:F18)</f>
        <v>0</v>
      </c>
      <c r="G19" s="93"/>
      <c r="H19" s="92">
        <f>SUM(H17:H18)</f>
        <v>0</v>
      </c>
      <c r="I19" s="93"/>
      <c r="J19" s="13"/>
      <c r="K19" s="14"/>
    </row>
    <row r="20" spans="1:11" ht="17.25" customHeight="1">
      <c r="A20" s="135" t="s">
        <v>53</v>
      </c>
      <c r="B20" s="135"/>
      <c r="C20" s="136"/>
      <c r="D20" s="92">
        <f>D15+D19</f>
        <v>-6545000</v>
      </c>
      <c r="E20" s="94"/>
      <c r="F20" s="92">
        <f>F15+F19</f>
        <v>-2869876</v>
      </c>
      <c r="G20" s="94"/>
      <c r="H20" s="92">
        <f>H15+H19</f>
        <v>3675124</v>
      </c>
      <c r="I20" s="94"/>
      <c r="J20" s="125">
        <f>ABS(H20/D20*100)</f>
        <v>56.151627196333074</v>
      </c>
      <c r="K20" s="126"/>
    </row>
    <row r="21" spans="1:11" ht="17.25" customHeight="1">
      <c r="A21" s="135" t="s">
        <v>15</v>
      </c>
      <c r="B21" s="135"/>
      <c r="C21" s="136"/>
      <c r="D21" s="88">
        <v>166611000</v>
      </c>
      <c r="E21" s="107"/>
      <c r="F21" s="88">
        <v>171583076</v>
      </c>
      <c r="G21" s="107"/>
      <c r="H21" s="92">
        <f>F21-D21</f>
        <v>4972076</v>
      </c>
      <c r="I21" s="94"/>
      <c r="J21" s="108">
        <f>ABS(H21/D21*100)</f>
        <v>2.984242336940538</v>
      </c>
      <c r="K21" s="109"/>
    </row>
    <row r="22" spans="1:11" ht="17.25" customHeight="1" thickBot="1">
      <c r="A22" s="98" t="s">
        <v>16</v>
      </c>
      <c r="B22" s="98"/>
      <c r="C22" s="99"/>
      <c r="D22" s="100">
        <f>D20+D21</f>
        <v>160066000</v>
      </c>
      <c r="E22" s="101"/>
      <c r="F22" s="100">
        <f>F20+F21</f>
        <v>168713200</v>
      </c>
      <c r="G22" s="101"/>
      <c r="H22" s="100">
        <f>H20+H21</f>
        <v>8647200</v>
      </c>
      <c r="I22" s="101"/>
      <c r="J22" s="90">
        <f>ABS(H22/D22*100)</f>
        <v>5.402271562980271</v>
      </c>
      <c r="K22" s="91"/>
    </row>
    <row r="23" spans="1:11" ht="17.25" customHeight="1" hidden="1" thickBot="1">
      <c r="A23" s="98"/>
      <c r="B23" s="98"/>
      <c r="C23" s="99"/>
      <c r="D23" s="100"/>
      <c r="E23" s="101"/>
      <c r="F23" s="100"/>
      <c r="G23" s="101"/>
      <c r="H23" s="100"/>
      <c r="I23" s="101"/>
      <c r="J23" s="90"/>
      <c r="K23" s="91"/>
    </row>
    <row r="24" ht="14.25" customHeight="1"/>
    <row r="25" ht="16.5" customHeight="1"/>
    <row r="26" spans="2:11" ht="27" customHeight="1">
      <c r="B26" s="112" t="s">
        <v>27</v>
      </c>
      <c r="C26" s="112"/>
      <c r="D26" s="112"/>
      <c r="E26" s="112"/>
      <c r="F26" s="112"/>
      <c r="G26" s="112"/>
      <c r="H26" s="112"/>
      <c r="I26" s="112"/>
      <c r="J26" s="112"/>
      <c r="K26" s="112"/>
    </row>
    <row r="27" spans="2:11" ht="17.25" customHeight="1"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3:11" ht="20.25" customHeight="1" thickBot="1">
      <c r="C28" s="157" t="s">
        <v>61</v>
      </c>
      <c r="D28" s="157"/>
      <c r="E28" s="157"/>
      <c r="F28" s="157"/>
      <c r="G28" s="157"/>
      <c r="H28" s="157"/>
      <c r="I28" s="102" t="s">
        <v>0</v>
      </c>
      <c r="J28" s="102"/>
      <c r="K28" s="102"/>
    </row>
    <row r="29" spans="1:11" ht="35.25" customHeight="1">
      <c r="A29" s="149" t="s">
        <v>4</v>
      </c>
      <c r="B29" s="111"/>
      <c r="C29" s="110" t="s">
        <v>5</v>
      </c>
      <c r="D29" s="111"/>
      <c r="E29" s="155" t="s">
        <v>6</v>
      </c>
      <c r="F29" s="156"/>
      <c r="G29" s="110" t="s">
        <v>7</v>
      </c>
      <c r="H29" s="111"/>
      <c r="I29" s="110" t="s">
        <v>2</v>
      </c>
      <c r="J29" s="149"/>
      <c r="K29" s="3" t="s">
        <v>6</v>
      </c>
    </row>
    <row r="30" spans="1:11" ht="17.25" customHeight="1">
      <c r="A30" s="158" t="s">
        <v>18</v>
      </c>
      <c r="B30" s="148"/>
      <c r="C30" s="105">
        <f>SUM(C31:D35)</f>
        <v>168713200</v>
      </c>
      <c r="D30" s="106"/>
      <c r="E30" s="105">
        <f>IF(C$30&gt;0,(C30/C$30)*100,0)</f>
        <v>100</v>
      </c>
      <c r="F30" s="113">
        <f>IF(E$5&gt;0,(E30/E$25)*100,0)</f>
        <v>0</v>
      </c>
      <c r="G30" s="147" t="s">
        <v>20</v>
      </c>
      <c r="H30" s="148"/>
      <c r="I30" s="105">
        <f>SUM(I31:J35)</f>
        <v>0</v>
      </c>
      <c r="J30" s="106"/>
      <c r="K30" s="9">
        <f>IF(I$42&gt;0,(I30/I$42)*100,0)</f>
        <v>0</v>
      </c>
    </row>
    <row r="31" spans="1:11" ht="17.25" customHeight="1">
      <c r="A31" s="103" t="s">
        <v>43</v>
      </c>
      <c r="B31" s="104"/>
      <c r="C31" s="85">
        <v>168713200</v>
      </c>
      <c r="D31" s="86"/>
      <c r="E31" s="133">
        <f>IF(C$30&gt;0,(C31/C$30)*100,0)</f>
        <v>100</v>
      </c>
      <c r="F31" s="134">
        <f>IF(E$5&gt;0,(E31/E$25)*100,0)</f>
        <v>0</v>
      </c>
      <c r="G31" s="103"/>
      <c r="H31" s="104"/>
      <c r="I31" s="85"/>
      <c r="J31" s="95"/>
      <c r="K31" s="8">
        <f>IF(I$42&gt;0,(I31/I$42)*100,0)</f>
        <v>0</v>
      </c>
    </row>
    <row r="32" spans="1:11" ht="17.25" customHeight="1">
      <c r="A32" s="20"/>
      <c r="B32" s="5"/>
      <c r="C32" s="21"/>
      <c r="D32" s="22"/>
      <c r="E32" s="8"/>
      <c r="F32" s="15"/>
      <c r="G32" s="20"/>
      <c r="H32" s="5"/>
      <c r="I32" s="21"/>
      <c r="J32" s="23"/>
      <c r="K32" s="8"/>
    </row>
    <row r="33" spans="1:11" ht="17.25" customHeight="1">
      <c r="A33" s="20"/>
      <c r="B33" s="5"/>
      <c r="C33" s="21"/>
      <c r="D33" s="22"/>
      <c r="E33" s="8"/>
      <c r="F33" s="15"/>
      <c r="G33" s="20"/>
      <c r="H33" s="5"/>
      <c r="I33" s="21"/>
      <c r="J33" s="23"/>
      <c r="K33" s="8"/>
    </row>
    <row r="34" spans="1:11" ht="17.25" customHeight="1">
      <c r="A34" s="103"/>
      <c r="B34" s="104"/>
      <c r="C34" s="85">
        <v>0</v>
      </c>
      <c r="D34" s="86"/>
      <c r="E34" s="133">
        <f>IF(C$30&gt;0,(C34/C$30)*100,0)</f>
        <v>0</v>
      </c>
      <c r="F34" s="134">
        <f>IF(E$5&gt;0,(E34/E$25)*100,0)</f>
        <v>0</v>
      </c>
      <c r="G34" s="103"/>
      <c r="H34" s="104"/>
      <c r="I34" s="85"/>
      <c r="J34" s="95"/>
      <c r="K34" s="8">
        <f>IF(I$42&gt;0,(I34/I$42)*100,0)</f>
        <v>0</v>
      </c>
    </row>
    <row r="35" spans="1:11" ht="17.25" customHeight="1">
      <c r="A35" s="103"/>
      <c r="B35" s="104"/>
      <c r="C35" s="85">
        <v>0</v>
      </c>
      <c r="D35" s="86"/>
      <c r="E35" s="133">
        <f>IF(C$30&gt;0,(C35/C$30)*100,0)</f>
        <v>0</v>
      </c>
      <c r="F35" s="134">
        <f>IF(E$5&gt;0,(E35/E$25)*100,0)</f>
        <v>0</v>
      </c>
      <c r="G35" s="103"/>
      <c r="H35" s="104"/>
      <c r="I35" s="85"/>
      <c r="J35" s="95"/>
      <c r="K35" s="8">
        <f>IF(I$42&gt;0,(I35/I$42)*100,0)</f>
        <v>0</v>
      </c>
    </row>
    <row r="36" spans="1:11" ht="17.25" customHeight="1">
      <c r="A36" s="103"/>
      <c r="B36" s="104"/>
      <c r="C36" s="85"/>
      <c r="D36" s="86"/>
      <c r="E36" s="133">
        <f>IF(C$30&gt;0,(C36/C$30)*100,0)</f>
        <v>0</v>
      </c>
      <c r="F36" s="134">
        <f>IF(E$5&gt;0,(E36/E$25)*100,0)</f>
        <v>0</v>
      </c>
      <c r="G36" s="96" t="s">
        <v>26</v>
      </c>
      <c r="H36" s="97"/>
      <c r="I36" s="88">
        <f>I37</f>
        <v>168713200</v>
      </c>
      <c r="J36" s="89"/>
      <c r="K36" s="9">
        <f>IF(I$42&gt;0,(I36/I$42)*100,0)</f>
        <v>100</v>
      </c>
    </row>
    <row r="37" spans="1:11" ht="17.25" customHeight="1">
      <c r="A37" s="103"/>
      <c r="B37" s="104"/>
      <c r="C37" s="85"/>
      <c r="D37" s="86"/>
      <c r="E37" s="133">
        <f>IF(C$30&gt;0,(C37/C$30)*100,0)</f>
        <v>0</v>
      </c>
      <c r="F37" s="134">
        <f>IF(E$5&gt;0,(E37/E$25)*100,0)</f>
        <v>0</v>
      </c>
      <c r="G37" s="103" t="s">
        <v>52</v>
      </c>
      <c r="H37" s="104"/>
      <c r="I37" s="85">
        <v>168713200</v>
      </c>
      <c r="J37" s="95"/>
      <c r="K37" s="8">
        <f>IF(I$42&gt;0,(I37/I$42)*100,0)</f>
        <v>100</v>
      </c>
    </row>
    <row r="38" spans="1:11" ht="17.25" customHeight="1">
      <c r="A38" s="103"/>
      <c r="B38" s="104"/>
      <c r="C38" s="85"/>
      <c r="D38" s="86"/>
      <c r="E38" s="133">
        <f>IF(C$30&gt;0,(C38/C$30)*100,0)</f>
        <v>0</v>
      </c>
      <c r="F38" s="134">
        <f>IF(E$5&gt;0,(E38/E$25)*100,0)</f>
        <v>0</v>
      </c>
      <c r="G38" s="103"/>
      <c r="H38" s="104"/>
      <c r="I38" s="85"/>
      <c r="J38" s="95"/>
      <c r="K38" s="8">
        <f>IF(I$42&gt;0,(I38/I$42)*100,0)</f>
        <v>0</v>
      </c>
    </row>
    <row r="39" spans="1:11" ht="17.25" customHeight="1">
      <c r="A39" s="20"/>
      <c r="B39" s="5"/>
      <c r="C39" s="21"/>
      <c r="D39" s="22"/>
      <c r="E39" s="8"/>
      <c r="F39" s="15"/>
      <c r="G39" s="20"/>
      <c r="H39" s="5"/>
      <c r="I39" s="21"/>
      <c r="J39" s="23"/>
      <c r="K39" s="8"/>
    </row>
    <row r="40" spans="1:11" ht="17.25" customHeight="1">
      <c r="A40" s="20"/>
      <c r="B40" s="5"/>
      <c r="C40" s="21"/>
      <c r="D40" s="22"/>
      <c r="E40" s="8"/>
      <c r="F40" s="15"/>
      <c r="G40" s="20"/>
      <c r="H40" s="5"/>
      <c r="I40" s="21"/>
      <c r="J40" s="23"/>
      <c r="K40" s="8"/>
    </row>
    <row r="41" spans="1:11" ht="17.25" customHeight="1">
      <c r="A41" s="20"/>
      <c r="B41" s="5"/>
      <c r="C41" s="21"/>
      <c r="D41" s="22"/>
      <c r="E41" s="8"/>
      <c r="F41" s="15"/>
      <c r="G41" s="20"/>
      <c r="H41" s="5"/>
      <c r="I41" s="21"/>
      <c r="J41" s="23"/>
      <c r="K41" s="8"/>
    </row>
    <row r="42" spans="1:12" ht="19.5" customHeight="1" thickBot="1">
      <c r="A42" s="153" t="s">
        <v>19</v>
      </c>
      <c r="B42" s="154"/>
      <c r="C42" s="100">
        <f>SUM(C31:D41)</f>
        <v>168713200</v>
      </c>
      <c r="D42" s="101"/>
      <c r="E42" s="100">
        <f>IF(C$30&gt;0,(C42/C$30)*100,0)</f>
        <v>100</v>
      </c>
      <c r="F42" s="101">
        <f>IF(E$5&gt;0,(E42/E$25)*100,0)</f>
        <v>0</v>
      </c>
      <c r="G42" s="151" t="s">
        <v>21</v>
      </c>
      <c r="H42" s="152"/>
      <c r="I42" s="100">
        <f>I30+I36</f>
        <v>168713200</v>
      </c>
      <c r="J42" s="150"/>
      <c r="K42" s="10">
        <f>IF(I$42&gt;0,(I42/I$42)*100,0)</f>
        <v>100</v>
      </c>
      <c r="L42" s="11"/>
    </row>
    <row r="43" spans="2:11" s="4" customFormat="1" ht="16.5" customHeight="1">
      <c r="B43" s="159"/>
      <c r="C43" s="160"/>
      <c r="D43" s="160"/>
      <c r="E43" s="160"/>
      <c r="F43" s="160"/>
      <c r="G43" s="160"/>
      <c r="H43" s="160"/>
      <c r="I43" s="160"/>
      <c r="J43" s="160"/>
      <c r="K43" s="160"/>
    </row>
    <row r="44" spans="2:11" ht="16.5" customHeight="1">
      <c r="B44" s="159"/>
      <c r="C44" s="159"/>
      <c r="D44" s="159"/>
      <c r="E44" s="159"/>
      <c r="F44" s="159"/>
      <c r="G44" s="159"/>
      <c r="H44" s="159"/>
      <c r="I44" s="159"/>
      <c r="J44" s="159"/>
      <c r="K44" s="159"/>
    </row>
  </sheetData>
  <sheetProtection/>
  <mergeCells count="143">
    <mergeCell ref="B44:K44"/>
    <mergeCell ref="C42:D42"/>
    <mergeCell ref="E42:F42"/>
    <mergeCell ref="I31:J31"/>
    <mergeCell ref="I38:J38"/>
    <mergeCell ref="C31:D31"/>
    <mergeCell ref="B43:K43"/>
    <mergeCell ref="A42:B42"/>
    <mergeCell ref="E29:F29"/>
    <mergeCell ref="C28:H28"/>
    <mergeCell ref="E31:F31"/>
    <mergeCell ref="E34:F34"/>
    <mergeCell ref="E30:F30"/>
    <mergeCell ref="A34:B34"/>
    <mergeCell ref="A30:B30"/>
    <mergeCell ref="A31:B31"/>
    <mergeCell ref="I42:J42"/>
    <mergeCell ref="E38:F38"/>
    <mergeCell ref="C37:D37"/>
    <mergeCell ref="I29:J29"/>
    <mergeCell ref="G31:H31"/>
    <mergeCell ref="G42:H42"/>
    <mergeCell ref="C38:D38"/>
    <mergeCell ref="A38:B38"/>
    <mergeCell ref="E37:F37"/>
    <mergeCell ref="E36:F36"/>
    <mergeCell ref="E35:F35"/>
    <mergeCell ref="B27:K27"/>
    <mergeCell ref="C35:D35"/>
    <mergeCell ref="A29:B29"/>
    <mergeCell ref="A36:B36"/>
    <mergeCell ref="A22:C22"/>
    <mergeCell ref="B19:C19"/>
    <mergeCell ref="A21:C21"/>
    <mergeCell ref="A20:C20"/>
    <mergeCell ref="A35:B35"/>
    <mergeCell ref="H4:K4"/>
    <mergeCell ref="J7:K7"/>
    <mergeCell ref="G38:H38"/>
    <mergeCell ref="A37:B37"/>
    <mergeCell ref="C29:D29"/>
    <mergeCell ref="G30:H30"/>
    <mergeCell ref="C30:D30"/>
    <mergeCell ref="C34:D34"/>
    <mergeCell ref="G35:H35"/>
    <mergeCell ref="G34:H34"/>
    <mergeCell ref="H9:I9"/>
    <mergeCell ref="H14:I14"/>
    <mergeCell ref="J5:K5"/>
    <mergeCell ref="F15:G15"/>
    <mergeCell ref="H15:I15"/>
    <mergeCell ref="F17:G17"/>
    <mergeCell ref="J6:K6"/>
    <mergeCell ref="F4:G5"/>
    <mergeCell ref="F6:G6"/>
    <mergeCell ref="H6:I6"/>
    <mergeCell ref="D15:E15"/>
    <mergeCell ref="B11:C11"/>
    <mergeCell ref="B14:C14"/>
    <mergeCell ref="D17:E17"/>
    <mergeCell ref="F18:G18"/>
    <mergeCell ref="F16:G16"/>
    <mergeCell ref="J20:K20"/>
    <mergeCell ref="H17:I17"/>
    <mergeCell ref="D22:E22"/>
    <mergeCell ref="H21:I21"/>
    <mergeCell ref="H5:I5"/>
    <mergeCell ref="H18:I18"/>
    <mergeCell ref="H7:I7"/>
    <mergeCell ref="D11:E11"/>
    <mergeCell ref="F11:G11"/>
    <mergeCell ref="H11:I11"/>
    <mergeCell ref="D20:E20"/>
    <mergeCell ref="B10:C10"/>
    <mergeCell ref="H16:I16"/>
    <mergeCell ref="D18:E18"/>
    <mergeCell ref="D12:E12"/>
    <mergeCell ref="F12:G12"/>
    <mergeCell ref="H12:I12"/>
    <mergeCell ref="H20:I20"/>
    <mergeCell ref="D14:E14"/>
    <mergeCell ref="F14:G14"/>
    <mergeCell ref="B1:K1"/>
    <mergeCell ref="B2:K2"/>
    <mergeCell ref="C3:H3"/>
    <mergeCell ref="I3:K3"/>
    <mergeCell ref="J15:K15"/>
    <mergeCell ref="D19:E19"/>
    <mergeCell ref="J12:K12"/>
    <mergeCell ref="A16:C16"/>
    <mergeCell ref="B7:C7"/>
    <mergeCell ref="F7:G7"/>
    <mergeCell ref="J9:K9"/>
    <mergeCell ref="D6:E6"/>
    <mergeCell ref="A4:C5"/>
    <mergeCell ref="D7:E7"/>
    <mergeCell ref="A6:C6"/>
    <mergeCell ref="D4:E5"/>
    <mergeCell ref="B8:C8"/>
    <mergeCell ref="D8:E8"/>
    <mergeCell ref="F8:G8"/>
    <mergeCell ref="H8:I8"/>
    <mergeCell ref="F21:G21"/>
    <mergeCell ref="H22:I22"/>
    <mergeCell ref="J21:K21"/>
    <mergeCell ref="F22:G22"/>
    <mergeCell ref="G29:H29"/>
    <mergeCell ref="B26:K26"/>
    <mergeCell ref="D21:E21"/>
    <mergeCell ref="J22:K22"/>
    <mergeCell ref="G37:H37"/>
    <mergeCell ref="C36:D36"/>
    <mergeCell ref="I30:J30"/>
    <mergeCell ref="I34:J34"/>
    <mergeCell ref="I35:J35"/>
    <mergeCell ref="H23:I23"/>
    <mergeCell ref="J8:K8"/>
    <mergeCell ref="B9:C9"/>
    <mergeCell ref="D9:E9"/>
    <mergeCell ref="F9:G9"/>
    <mergeCell ref="I37:J37"/>
    <mergeCell ref="G36:H36"/>
    <mergeCell ref="A23:C23"/>
    <mergeCell ref="D23:E23"/>
    <mergeCell ref="I28:K28"/>
    <mergeCell ref="F23:G23"/>
    <mergeCell ref="I36:J36"/>
    <mergeCell ref="B13:C13"/>
    <mergeCell ref="D13:E13"/>
    <mergeCell ref="F13:G13"/>
    <mergeCell ref="H13:I13"/>
    <mergeCell ref="J13:K13"/>
    <mergeCell ref="J23:K23"/>
    <mergeCell ref="F19:G19"/>
    <mergeCell ref="H19:I19"/>
    <mergeCell ref="F20:G20"/>
    <mergeCell ref="J14:K14"/>
    <mergeCell ref="B12:C12"/>
    <mergeCell ref="J11:K11"/>
    <mergeCell ref="D10:E10"/>
    <mergeCell ref="F10:G10"/>
    <mergeCell ref="H10:I10"/>
    <mergeCell ref="J10:K1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2020-04-13T01:42:54Z</cp:lastPrinted>
  <dcterms:created xsi:type="dcterms:W3CDTF">2011-04-19T02:39:36Z</dcterms:created>
  <dcterms:modified xsi:type="dcterms:W3CDTF">2020-04-13T01:43:52Z</dcterms:modified>
  <cp:category/>
  <cp:version/>
  <cp:contentType/>
  <cp:contentStatus/>
</cp:coreProperties>
</file>