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0勞工舊制" sheetId="1" r:id="rId1"/>
  </sheets>
  <definedNames>
    <definedName name="_xlnm.Print_Area" localSheetId="0">'10勞工舊制'!$A$1:$J$40</definedName>
  </definedNames>
  <calcPr fullCalcOnLoad="1"/>
</workbook>
</file>

<file path=xl/sharedStrings.xml><?xml version="1.0" encoding="utf-8"?>
<sst xmlns="http://schemas.openxmlformats.org/spreadsheetml/2006/main" count="48" uniqueCount="46">
  <si>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</si>
  <si>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合　 　　計</t>
  </si>
  <si>
    <t>累積餘絀</t>
  </si>
  <si>
    <t>基金</t>
  </si>
  <si>
    <t>淨值</t>
  </si>
  <si>
    <t>-</t>
  </si>
  <si>
    <t>其他資產</t>
  </si>
  <si>
    <t>無形資產</t>
  </si>
  <si>
    <t>貸墊款及準備金</t>
  </si>
  <si>
    <t>其他負債</t>
  </si>
  <si>
    <t>投資、長期應收款、</t>
  </si>
  <si>
    <t>流動負債</t>
  </si>
  <si>
    <t>流動資產</t>
  </si>
  <si>
    <r>
      <t>負　</t>
    </r>
    <r>
      <rPr>
        <b/>
        <sz val="10"/>
        <color indexed="8"/>
        <rFont val="細明體"/>
        <family val="3"/>
      </rPr>
      <t>債</t>
    </r>
  </si>
  <si>
    <t>資　 　　產</t>
  </si>
  <si>
    <t>％</t>
  </si>
  <si>
    <t>金　　　　額</t>
  </si>
  <si>
    <t>科　　目</t>
  </si>
  <si>
    <t>％</t>
  </si>
  <si>
    <t>金　　　　額</t>
  </si>
  <si>
    <t>科　　　　目</t>
  </si>
  <si>
    <t>單位：新臺幣元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</si>
  <si>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</si>
  <si>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</si>
  <si>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t>雜項費用</t>
  </si>
  <si>
    <t>提存投資損失</t>
  </si>
  <si>
    <t>投資業務成本</t>
  </si>
  <si>
    <t xml:space="preserve">  總支出</t>
  </si>
  <si>
    <t>雜項收入</t>
  </si>
  <si>
    <t>存款利息收入</t>
  </si>
  <si>
    <t>手續費收入</t>
  </si>
  <si>
    <t>兌換賸餘</t>
  </si>
  <si>
    <t>投資業務收入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</si>
  <si>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</si>
  <si>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</si>
  <si>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</si>
  <si>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</si>
  <si>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</si>
  <si>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</si>
  <si>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</si>
  <si>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t>收支餘絀表</t>
  </si>
  <si>
    <t>勞工退休基金（舊制）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</si>
  <si>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</si>
  <si>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兌換短絀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</si>
  <si>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</si>
  <si>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註：信託代理與保證資產</t>
    </r>
    <r>
      <rPr>
        <sz val="10"/>
        <rFont val="標楷體"/>
        <family val="4"/>
      </rPr>
      <t>（</t>
    </r>
    <r>
      <rPr>
        <sz val="10"/>
        <rFont val="新細明體"/>
        <family val="1"/>
      </rPr>
      <t>負債</t>
    </r>
    <r>
      <rPr>
        <sz val="10"/>
        <rFont val="標楷體"/>
        <family val="4"/>
      </rPr>
      <t>）</t>
    </r>
    <r>
      <rPr>
        <sz val="10"/>
        <rFont val="Times New Roman"/>
        <family val="1"/>
      </rPr>
      <t>299,361,453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</si>
</sst>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_);_(&quot;  &quot;* #,##0.0_);_(* &quot;&quot;_);_(@_)"/>
    <numFmt numFmtId="179" formatCode="_-* #,##0.00_-;\-\ #,##0.00_-;_-* &quot;-&quot;??_-;_-@_-"/>
    <numFmt numFmtId="180" formatCode="_(* #,##0.00_);_(&quot;  &quot;* #,##0.00_);_(* &quot;&quot;_);_(@_)"/>
    <numFmt numFmtId="181" formatCode="_(* #,##0_);_(&quot;－&quot;* #,##0_);_(* &quot;&quot;_);_(@_)"/>
    <numFmt numFmtId="182" formatCode="_-* #,##0.0_-;\-\ #,##0.0_-;_-* &quot;-&quot;??_-;_-@_-"/>
    <numFmt numFmtId="183" formatCode="_-* #,##0_-;\-\ #,##0_-;_-* &quot;-&quot;??_-;_-@_-"/>
  </numFmts>
  <fonts count="56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10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39" fillId="0" borderId="0" applyFont="0" applyFill="0" applyBorder="0" applyAlignment="0" applyProtection="0"/>
    <xf numFmtId="0" fontId="44" fillId="22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5" fillId="0" borderId="3" applyNumberFormat="0" applyFill="0" applyAlignment="0" applyProtection="0"/>
    <xf numFmtId="0" fontId="39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distributed" vertical="center" indent="1"/>
      <protection/>
    </xf>
    <xf numFmtId="177" fontId="10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176" fontId="10" fillId="0" borderId="12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top" wrapText="1"/>
      <protection locked="0"/>
    </xf>
    <xf numFmtId="178" fontId="10" fillId="0" borderId="12" xfId="0" applyNumberFormat="1" applyFont="1" applyBorder="1" applyAlignment="1" applyProtection="1">
      <alignment horizontal="right" vertical="center" indent="1" readingOrder="2"/>
      <protection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177" fontId="10" fillId="0" borderId="12" xfId="0" applyNumberFormat="1" applyFont="1" applyBorder="1" applyAlignment="1" applyProtection="1">
      <alignment horizontal="center" vertical="center"/>
      <protection locked="0"/>
    </xf>
    <xf numFmtId="177" fontId="10" fillId="0" borderId="13" xfId="0" applyNumberFormat="1" applyFont="1" applyBorder="1" applyAlignment="1" applyProtection="1">
      <alignment horizontal="center" vertical="center"/>
      <protection locked="0"/>
    </xf>
    <xf numFmtId="179" fontId="10" fillId="0" borderId="12" xfId="0" applyNumberFormat="1" applyFont="1" applyBorder="1" applyAlignment="1" applyProtection="1">
      <alignment horizontal="right" vertical="center"/>
      <protection/>
    </xf>
    <xf numFmtId="179" fontId="10" fillId="0" borderId="13" xfId="0" applyNumberFormat="1" applyFont="1" applyBorder="1" applyAlignment="1" applyProtection="1">
      <alignment horizontal="right" vertical="center"/>
      <protection/>
    </xf>
    <xf numFmtId="178" fontId="10" fillId="0" borderId="12" xfId="0" applyNumberFormat="1" applyFont="1" applyBorder="1" applyAlignment="1" applyProtection="1">
      <alignment horizontal="right" vertical="center" indent="1" readingOrder="2"/>
      <protection/>
    </xf>
    <xf numFmtId="178" fontId="10" fillId="0" borderId="0" xfId="0" applyNumberFormat="1" applyFont="1" applyBorder="1" applyAlignment="1" applyProtection="1">
      <alignment horizontal="right" vertical="center" indent="1" readingOrder="2"/>
      <protection/>
    </xf>
    <xf numFmtId="178" fontId="7" fillId="0" borderId="10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177" fontId="10" fillId="0" borderId="12" xfId="0" applyNumberFormat="1" applyFont="1" applyBorder="1" applyAlignment="1" applyProtection="1">
      <alignment horizontal="right" vertical="center"/>
      <protection locked="0"/>
    </xf>
    <xf numFmtId="177" fontId="10" fillId="0" borderId="13" xfId="0" applyNumberFormat="1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180" fontId="10" fillId="0" borderId="12" xfId="0" applyNumberFormat="1" applyFont="1" applyBorder="1" applyAlignment="1" applyProtection="1">
      <alignment horizontal="right" vertical="center" indent="1" readingOrder="2"/>
      <protection/>
    </xf>
    <xf numFmtId="180" fontId="10" fillId="0" borderId="0" xfId="0" applyNumberFormat="1" applyFont="1" applyBorder="1" applyAlignment="1" applyProtection="1">
      <alignment horizontal="right" vertical="center" indent="1" readingOrder="2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76" fontId="10" fillId="0" borderId="12" xfId="0" applyNumberFormat="1" applyFont="1" applyBorder="1" applyAlignment="1" applyProtection="1">
      <alignment horizontal="center" vertical="center"/>
      <protection/>
    </xf>
    <xf numFmtId="176" fontId="10" fillId="0" borderId="13" xfId="0" applyNumberFormat="1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center" vertical="center"/>
      <protection/>
    </xf>
    <xf numFmtId="177" fontId="10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12" xfId="0" applyNumberFormat="1" applyFont="1" applyBorder="1" applyAlignment="1" applyProtection="1">
      <alignment horizontal="right"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 quotePrefix="1">
      <alignment horizontal="left" vertical="center"/>
      <protection locked="0"/>
    </xf>
    <xf numFmtId="177" fontId="10" fillId="0" borderId="12" xfId="0" applyNumberFormat="1" applyFont="1" applyBorder="1" applyAlignment="1" applyProtection="1">
      <alignment horizontal="center" vertical="center"/>
      <protection/>
    </xf>
    <xf numFmtId="177" fontId="10" fillId="0" borderId="13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distributed" vertical="center" indent="1"/>
      <protection locked="0"/>
    </xf>
    <xf numFmtId="0" fontId="8" fillId="0" borderId="13" xfId="0" applyFont="1" applyBorder="1" applyAlignment="1" applyProtection="1">
      <alignment horizontal="distributed" vertical="center" indent="1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11" xfId="0" applyFont="1" applyBorder="1" applyAlignment="1" applyProtection="1">
      <alignment horizontal="distributed" vertical="center" indent="1"/>
      <protection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distributed" vertical="center" indent="1"/>
      <protection/>
    </xf>
    <xf numFmtId="0" fontId="8" fillId="0" borderId="20" xfId="0" applyFont="1" applyBorder="1" applyAlignment="1" applyProtection="1">
      <alignment horizontal="distributed" vertical="center" indent="1"/>
      <protection/>
    </xf>
    <xf numFmtId="0" fontId="18" fillId="0" borderId="21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 locked="0"/>
    </xf>
    <xf numFmtId="181" fontId="7" fillId="0" borderId="19" xfId="0" applyNumberFormat="1" applyFont="1" applyBorder="1" applyAlignment="1" applyProtection="1">
      <alignment horizontal="center" vertical="center"/>
      <protection/>
    </xf>
    <xf numFmtId="181" fontId="7" fillId="0" borderId="20" xfId="0" applyNumberFormat="1" applyFont="1" applyBorder="1" applyAlignment="1" applyProtection="1">
      <alignment horizontal="center" vertical="center"/>
      <protection/>
    </xf>
    <xf numFmtId="181" fontId="10" fillId="0" borderId="12" xfId="0" applyNumberFormat="1" applyFont="1" applyBorder="1" applyAlignment="1" applyProtection="1">
      <alignment horizontal="center" vertical="center"/>
      <protection locked="0"/>
    </xf>
    <xf numFmtId="181" fontId="10" fillId="0" borderId="13" xfId="0" applyNumberFormat="1" applyFont="1" applyBorder="1" applyAlignment="1" applyProtection="1">
      <alignment horizontal="center" vertical="center"/>
      <protection locked="0"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7" fillId="0" borderId="11" xfId="0" applyNumberFormat="1" applyFont="1" applyBorder="1" applyAlignment="1" applyProtection="1">
      <alignment horizontal="center" vertical="center"/>
      <protection/>
    </xf>
    <xf numFmtId="181" fontId="7" fillId="0" borderId="21" xfId="0" applyNumberFormat="1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 locked="0"/>
    </xf>
    <xf numFmtId="181" fontId="7" fillId="0" borderId="12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 horizontal="center" vertical="center"/>
      <protection/>
    </xf>
    <xf numFmtId="181" fontId="7" fillId="0" borderId="16" xfId="0" applyNumberFormat="1" applyFont="1" applyBorder="1" applyAlignment="1" applyProtection="1">
      <alignment horizontal="center" vertical="center"/>
      <protection/>
    </xf>
    <xf numFmtId="181" fontId="7" fillId="0" borderId="19" xfId="0" applyNumberFormat="1" applyFont="1" applyBorder="1" applyAlignment="1" applyProtection="1">
      <alignment horizontal="center" vertical="center"/>
      <protection locked="0"/>
    </xf>
    <xf numFmtId="181" fontId="7" fillId="0" borderId="20" xfId="0" applyNumberFormat="1" applyFont="1" applyBorder="1" applyAlignment="1" applyProtection="1">
      <alignment horizontal="center" vertical="center"/>
      <protection locked="0"/>
    </xf>
    <xf numFmtId="181" fontId="10" fillId="0" borderId="12" xfId="0" applyNumberFormat="1" applyFont="1" applyBorder="1" applyAlignment="1" applyProtection="1">
      <alignment horizontal="right" vertical="center"/>
      <protection locked="0"/>
    </xf>
    <xf numFmtId="181" fontId="10" fillId="0" borderId="13" xfId="0" applyNumberFormat="1" applyFont="1" applyBorder="1" applyAlignment="1" applyProtection="1">
      <alignment horizontal="right" vertical="center"/>
      <protection locked="0"/>
    </xf>
    <xf numFmtId="181" fontId="7" fillId="0" borderId="12" xfId="0" applyNumberFormat="1" applyFont="1" applyBorder="1" applyAlignment="1" applyProtection="1">
      <alignment horizontal="center" vertical="center"/>
      <protection locked="0"/>
    </xf>
    <xf numFmtId="181" fontId="7" fillId="0" borderId="13" xfId="0" applyNumberFormat="1" applyFont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 applyProtection="1">
      <alignment horizontal="right" vertical="center"/>
      <protection/>
    </xf>
    <xf numFmtId="183" fontId="7" fillId="0" borderId="11" xfId="0" applyNumberFormat="1" applyFont="1" applyBorder="1" applyAlignment="1" applyProtection="1">
      <alignment horizontal="right" vertical="center"/>
      <protection/>
    </xf>
    <xf numFmtId="183" fontId="7" fillId="0" borderId="19" xfId="0" applyNumberFormat="1" applyFont="1" applyBorder="1" applyAlignment="1" applyProtection="1">
      <alignment horizontal="right" vertical="center"/>
      <protection/>
    </xf>
    <xf numFmtId="183" fontId="7" fillId="0" borderId="20" xfId="0" applyNumberFormat="1" applyFont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right" vertical="center"/>
      <protection/>
    </xf>
    <xf numFmtId="183" fontId="10" fillId="0" borderId="13" xfId="0" applyNumberFormat="1" applyFont="1" applyBorder="1" applyAlignment="1" applyProtection="1">
      <alignment horizontal="right" vertical="center"/>
      <protection/>
    </xf>
    <xf numFmtId="183" fontId="7" fillId="0" borderId="12" xfId="0" applyNumberFormat="1" applyFont="1" applyBorder="1" applyAlignment="1" applyProtection="1">
      <alignment horizontal="righ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L6" sqref="L6"/>
    </sheetView>
  </sheetViews>
  <sheetFormatPr defaultColWidth="9.00390625" defaultRowHeight="16.5"/>
  <cols>
    <col min="1" max="1" width="17.125" style="0" customWidth="1"/>
    <col min="2" max="2" width="4.25390625" style="0" customWidth="1"/>
    <col min="3" max="3" width="13.25390625" style="0" customWidth="1"/>
    <col min="4" max="4" width="3.50390625" style="0" customWidth="1"/>
    <col min="5" max="5" width="3.00390625" style="0" customWidth="1"/>
    <col min="6" max="6" width="12.25390625" style="0" customWidth="1"/>
    <col min="7" max="7" width="5.125" style="0" customWidth="1"/>
    <col min="8" max="8" width="13.875" style="0" customWidth="1"/>
    <col min="9" max="9" width="3.75390625" style="0" customWidth="1"/>
    <col min="10" max="10" width="7.50390625" style="0" customWidth="1"/>
  </cols>
  <sheetData>
    <row r="1" spans="1:10" ht="27.75" customHeight="1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7.75" customHeight="1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4.25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2:10" ht="16.5" customHeight="1" thickBot="1">
      <c r="B4" s="63" t="s">
        <v>42</v>
      </c>
      <c r="C4" s="63"/>
      <c r="D4" s="63"/>
      <c r="E4" s="63"/>
      <c r="F4" s="63"/>
      <c r="G4" s="63"/>
      <c r="H4" s="37" t="s">
        <v>21</v>
      </c>
      <c r="I4" s="37"/>
      <c r="J4" s="37"/>
    </row>
    <row r="5" spans="1:10" ht="18" customHeight="1">
      <c r="A5" s="70" t="s">
        <v>39</v>
      </c>
      <c r="B5" s="71"/>
      <c r="C5" s="74" t="s">
        <v>38</v>
      </c>
      <c r="D5" s="71"/>
      <c r="E5" s="74" t="s">
        <v>37</v>
      </c>
      <c r="F5" s="71"/>
      <c r="G5" s="38" t="s">
        <v>36</v>
      </c>
      <c r="H5" s="46"/>
      <c r="I5" s="46"/>
      <c r="J5" s="46"/>
    </row>
    <row r="6" spans="1:10" ht="18" customHeight="1">
      <c r="A6" s="72"/>
      <c r="B6" s="73"/>
      <c r="C6" s="75"/>
      <c r="D6" s="73"/>
      <c r="E6" s="75"/>
      <c r="F6" s="73"/>
      <c r="G6" s="76" t="s">
        <v>35</v>
      </c>
      <c r="H6" s="79"/>
      <c r="I6" s="76" t="s">
        <v>34</v>
      </c>
      <c r="J6" s="77"/>
    </row>
    <row r="7" spans="1:10" ht="18" customHeight="1">
      <c r="A7" s="68" t="s">
        <v>33</v>
      </c>
      <c r="B7" s="69"/>
      <c r="C7" s="92">
        <f>SUM(C8:D12)</f>
        <v>5068657430</v>
      </c>
      <c r="D7" s="93"/>
      <c r="E7" s="92">
        <f>SUM(E8:F12)</f>
        <v>17486141000</v>
      </c>
      <c r="F7" s="93"/>
      <c r="G7" s="100">
        <f aca="true" t="shared" si="0" ref="G7:G12">C7-E7</f>
        <v>-12417483570</v>
      </c>
      <c r="H7" s="101"/>
      <c r="I7" s="33">
        <f aca="true" t="shared" si="1" ref="I7:I17">IF(E7=0,0,(G7/E7)*100)</f>
        <v>-71.01328743717667</v>
      </c>
      <c r="J7" s="34"/>
    </row>
    <row r="8" spans="1:10" s="15" customFormat="1" ht="18" customHeight="1">
      <c r="A8" s="17" t="s">
        <v>32</v>
      </c>
      <c r="B8" s="18"/>
      <c r="C8" s="94">
        <v>4216214936</v>
      </c>
      <c r="D8" s="95"/>
      <c r="E8" s="83">
        <v>17197100000</v>
      </c>
      <c r="F8" s="84"/>
      <c r="G8" s="102">
        <f t="shared" si="0"/>
        <v>-12980885064</v>
      </c>
      <c r="H8" s="103"/>
      <c r="I8" s="23">
        <f t="shared" si="1"/>
        <v>-75.48298878299248</v>
      </c>
      <c r="J8" s="24"/>
    </row>
    <row r="9" spans="1:10" s="15" customFormat="1" ht="18" customHeight="1" hidden="1">
      <c r="A9" s="17" t="s">
        <v>31</v>
      </c>
      <c r="B9" s="18"/>
      <c r="C9" s="94"/>
      <c r="D9" s="95"/>
      <c r="E9" s="27">
        <v>0</v>
      </c>
      <c r="F9" s="28"/>
      <c r="G9" s="102">
        <f t="shared" si="0"/>
        <v>0</v>
      </c>
      <c r="H9" s="103"/>
      <c r="I9" s="31">
        <f t="shared" si="1"/>
        <v>0</v>
      </c>
      <c r="J9" s="32"/>
    </row>
    <row r="10" spans="1:10" s="15" customFormat="1" ht="18" customHeight="1">
      <c r="A10" s="17" t="s">
        <v>30</v>
      </c>
      <c r="B10" s="18"/>
      <c r="C10" s="94">
        <v>110621564</v>
      </c>
      <c r="D10" s="95"/>
      <c r="E10" s="27">
        <v>0</v>
      </c>
      <c r="F10" s="28"/>
      <c r="G10" s="102">
        <f t="shared" si="0"/>
        <v>110621564</v>
      </c>
      <c r="H10" s="103"/>
      <c r="I10" s="23">
        <f t="shared" si="1"/>
        <v>0</v>
      </c>
      <c r="J10" s="24"/>
    </row>
    <row r="11" spans="1:10" s="15" customFormat="1" ht="18" customHeight="1">
      <c r="A11" s="17" t="s">
        <v>29</v>
      </c>
      <c r="B11" s="18"/>
      <c r="C11" s="94">
        <v>647431942</v>
      </c>
      <c r="D11" s="95"/>
      <c r="E11" s="94">
        <v>289041000</v>
      </c>
      <c r="F11" s="95"/>
      <c r="G11" s="102">
        <f t="shared" si="0"/>
        <v>358390942</v>
      </c>
      <c r="H11" s="103"/>
      <c r="I11" s="23">
        <f t="shared" si="1"/>
        <v>123.99311585553608</v>
      </c>
      <c r="J11" s="24"/>
    </row>
    <row r="12" spans="1:10" s="15" customFormat="1" ht="18" customHeight="1">
      <c r="A12" s="17" t="s">
        <v>28</v>
      </c>
      <c r="B12" s="18"/>
      <c r="C12" s="94">
        <v>94388988</v>
      </c>
      <c r="D12" s="95"/>
      <c r="E12" s="27">
        <v>0</v>
      </c>
      <c r="F12" s="28"/>
      <c r="G12" s="102">
        <f t="shared" si="0"/>
        <v>94388988</v>
      </c>
      <c r="H12" s="103"/>
      <c r="I12" s="31">
        <f t="shared" si="1"/>
        <v>0</v>
      </c>
      <c r="J12" s="32"/>
    </row>
    <row r="13" spans="1:10" s="16" customFormat="1" ht="18" customHeight="1">
      <c r="A13" s="35" t="s">
        <v>27</v>
      </c>
      <c r="B13" s="36"/>
      <c r="C13" s="96">
        <f>SUM(C14:D17)</f>
        <v>43471918904</v>
      </c>
      <c r="D13" s="97"/>
      <c r="E13" s="96">
        <f>SUM(E14:F17)</f>
        <v>1904888000</v>
      </c>
      <c r="F13" s="97"/>
      <c r="G13" s="104">
        <f>SUM(G14:H17)</f>
        <v>41567030904</v>
      </c>
      <c r="H13" s="105"/>
      <c r="I13" s="33">
        <f t="shared" si="1"/>
        <v>2182.1246658071236</v>
      </c>
      <c r="J13" s="34"/>
    </row>
    <row r="14" spans="1:10" s="15" customFormat="1" ht="18" customHeight="1">
      <c r="A14" s="17" t="s">
        <v>26</v>
      </c>
      <c r="B14" s="18"/>
      <c r="C14" s="94">
        <v>35483480075</v>
      </c>
      <c r="D14" s="95"/>
      <c r="E14" s="94">
        <v>712615000</v>
      </c>
      <c r="F14" s="95"/>
      <c r="G14" s="102">
        <f>C14-E14</f>
        <v>34770865075</v>
      </c>
      <c r="H14" s="103"/>
      <c r="I14" s="23">
        <f t="shared" si="1"/>
        <v>4879.333872427608</v>
      </c>
      <c r="J14" s="24"/>
    </row>
    <row r="15" spans="1:10" s="15" customFormat="1" ht="18" customHeight="1">
      <c r="A15" s="17" t="s">
        <v>43</v>
      </c>
      <c r="B15" s="18"/>
      <c r="C15" s="83">
        <v>7988438459</v>
      </c>
      <c r="D15" s="84"/>
      <c r="E15" s="19">
        <v>0</v>
      </c>
      <c r="F15" s="20"/>
      <c r="G15" s="102">
        <f>C15-E15</f>
        <v>7988438459</v>
      </c>
      <c r="H15" s="103"/>
      <c r="I15" s="23">
        <f>IF(E15=0,0,(G15/E15)*100)</f>
        <v>0</v>
      </c>
      <c r="J15" s="24"/>
    </row>
    <row r="16" spans="1:10" s="15" customFormat="1" ht="18" customHeight="1">
      <c r="A16" s="17" t="s">
        <v>25</v>
      </c>
      <c r="B16" s="18"/>
      <c r="C16" s="27">
        <v>0</v>
      </c>
      <c r="D16" s="28"/>
      <c r="E16" s="94">
        <v>1192273000</v>
      </c>
      <c r="F16" s="95"/>
      <c r="G16" s="102">
        <f>C16-E16</f>
        <v>-1192273000</v>
      </c>
      <c r="H16" s="103"/>
      <c r="I16" s="23">
        <f t="shared" si="1"/>
        <v>-100</v>
      </c>
      <c r="J16" s="24"/>
    </row>
    <row r="17" spans="1:10" s="15" customFormat="1" ht="18" customHeight="1">
      <c r="A17" s="17" t="s">
        <v>24</v>
      </c>
      <c r="B17" s="18"/>
      <c r="C17" s="94">
        <v>370</v>
      </c>
      <c r="D17" s="95"/>
      <c r="E17" s="27">
        <v>0</v>
      </c>
      <c r="F17" s="28"/>
      <c r="G17" s="102">
        <f>C17-E17</f>
        <v>370</v>
      </c>
      <c r="H17" s="103"/>
      <c r="I17" s="31">
        <f t="shared" si="1"/>
        <v>0</v>
      </c>
      <c r="J17" s="32"/>
    </row>
    <row r="18" spans="1:10" s="15" customFormat="1" ht="18" customHeight="1">
      <c r="A18" s="17"/>
      <c r="B18" s="18"/>
      <c r="C18" s="27"/>
      <c r="D18" s="28"/>
      <c r="E18" s="27"/>
      <c r="F18" s="28"/>
      <c r="G18" s="21"/>
      <c r="H18" s="22"/>
      <c r="I18" s="23"/>
      <c r="J18" s="24"/>
    </row>
    <row r="19" spans="1:10" s="15" customFormat="1" ht="18" customHeight="1">
      <c r="A19" s="17"/>
      <c r="B19" s="18"/>
      <c r="C19" s="27"/>
      <c r="D19" s="28"/>
      <c r="E19" s="27"/>
      <c r="F19" s="28"/>
      <c r="G19" s="21"/>
      <c r="H19" s="22"/>
      <c r="I19" s="31"/>
      <c r="J19" s="32"/>
    </row>
    <row r="20" spans="1:10" s="15" customFormat="1" ht="18" customHeight="1">
      <c r="A20" s="17"/>
      <c r="B20" s="18"/>
      <c r="C20" s="27"/>
      <c r="D20" s="28"/>
      <c r="E20" s="27"/>
      <c r="F20" s="28"/>
      <c r="G20" s="21"/>
      <c r="H20" s="22"/>
      <c r="I20" s="31"/>
      <c r="J20" s="32"/>
    </row>
    <row r="21" spans="1:10" ht="18" customHeight="1" thickBot="1">
      <c r="A21" s="29" t="s">
        <v>23</v>
      </c>
      <c r="B21" s="30"/>
      <c r="C21" s="98">
        <f>C7-C13</f>
        <v>-38403261474</v>
      </c>
      <c r="D21" s="99"/>
      <c r="E21" s="98">
        <f>E7-E13</f>
        <v>15581253000</v>
      </c>
      <c r="F21" s="99"/>
      <c r="G21" s="98">
        <f>C21-E21</f>
        <v>-53984514474</v>
      </c>
      <c r="H21" s="99"/>
      <c r="I21" s="25">
        <f>IF(E21=0,0,(G21/E21)*100)</f>
        <v>-346.4709447564968</v>
      </c>
      <c r="J21" s="26"/>
    </row>
    <row r="22" ht="15.75" customHeight="1"/>
    <row r="23" ht="15.75" customHeight="1"/>
    <row r="24" spans="1:10" ht="27.75" customHeight="1">
      <c r="A24" s="55" t="str">
        <f>A1</f>
        <v>勞工退休基金（舊制）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27.75" customHeight="1">
      <c r="A25" s="55" t="s">
        <v>22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4.2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2:10" ht="16.5" customHeight="1" thickBot="1">
      <c r="B27" s="63" t="s">
        <v>44</v>
      </c>
      <c r="C27" s="63"/>
      <c r="D27" s="63"/>
      <c r="E27" s="63"/>
      <c r="F27" s="63"/>
      <c r="G27" s="63"/>
      <c r="H27" s="37" t="s">
        <v>21</v>
      </c>
      <c r="I27" s="37"/>
      <c r="J27" s="37"/>
    </row>
    <row r="28" spans="1:10" ht="24" customHeight="1">
      <c r="A28" s="14" t="s">
        <v>20</v>
      </c>
      <c r="B28" s="38" t="s">
        <v>19</v>
      </c>
      <c r="C28" s="39"/>
      <c r="D28" s="40" t="s">
        <v>18</v>
      </c>
      <c r="E28" s="41"/>
      <c r="F28" s="38" t="s">
        <v>17</v>
      </c>
      <c r="G28" s="39"/>
      <c r="H28" s="38" t="s">
        <v>16</v>
      </c>
      <c r="I28" s="46"/>
      <c r="J28" s="13" t="s">
        <v>15</v>
      </c>
    </row>
    <row r="29" spans="1:10" ht="18" customHeight="1">
      <c r="A29" s="12" t="s">
        <v>14</v>
      </c>
      <c r="B29" s="81">
        <f>SUM(B30:C38)</f>
        <v>1036029421084</v>
      </c>
      <c r="C29" s="82"/>
      <c r="D29" s="64">
        <f>IF(B$29&gt;0,(B29/B$29)*100,0)</f>
        <v>100</v>
      </c>
      <c r="E29" s="65">
        <f>IF(D$6&gt;0,(D29/#REF!)*100,0)</f>
        <v>0</v>
      </c>
      <c r="F29" s="66" t="s">
        <v>13</v>
      </c>
      <c r="G29" s="67"/>
      <c r="H29" s="81">
        <f>SUM(H30:I34)</f>
        <v>61193848611</v>
      </c>
      <c r="I29" s="87"/>
      <c r="J29" s="8">
        <f aca="true" t="shared" si="2" ref="J29:J39">IF(H$39&gt;0,(H29/H$39)*100,0)</f>
        <v>5.906574404708771</v>
      </c>
    </row>
    <row r="30" spans="1:10" ht="18" customHeight="1">
      <c r="A30" s="6" t="s">
        <v>12</v>
      </c>
      <c r="B30" s="83">
        <v>955112039603</v>
      </c>
      <c r="C30" s="84"/>
      <c r="D30" s="42">
        <f>IF(B$29&gt;0,(B30/B$29)*100,0)</f>
        <v>92.1896637456168</v>
      </c>
      <c r="E30" s="43">
        <f>IF(D$6&gt;0,(D30/#REF!)*100,0)</f>
        <v>0</v>
      </c>
      <c r="F30" s="44" t="s">
        <v>11</v>
      </c>
      <c r="G30" s="45"/>
      <c r="H30" s="83">
        <v>46258647507</v>
      </c>
      <c r="I30" s="88"/>
      <c r="J30" s="10">
        <f t="shared" si="2"/>
        <v>4.464993615586656</v>
      </c>
    </row>
    <row r="31" spans="1:10" ht="18" customHeight="1">
      <c r="A31" s="11" t="s">
        <v>10</v>
      </c>
      <c r="B31" s="83">
        <v>80906587798</v>
      </c>
      <c r="C31" s="84"/>
      <c r="D31" s="42">
        <f>IF(B$29&gt;0,(B31/B$29)*100,0)</f>
        <v>7.809294422676458</v>
      </c>
      <c r="E31" s="43">
        <f>IF(D$6&gt;0,(D31/#REF!)*100,0)</f>
        <v>0</v>
      </c>
      <c r="F31" s="44" t="s">
        <v>9</v>
      </c>
      <c r="G31" s="45"/>
      <c r="H31" s="83">
        <v>14935201104</v>
      </c>
      <c r="I31" s="88"/>
      <c r="J31" s="10">
        <f t="shared" si="2"/>
        <v>1.4415807891221144</v>
      </c>
    </row>
    <row r="32" spans="1:10" ht="18" customHeight="1">
      <c r="A32" s="9" t="s">
        <v>8</v>
      </c>
      <c r="B32" s="19"/>
      <c r="C32" s="20"/>
      <c r="D32" s="42"/>
      <c r="E32" s="43"/>
      <c r="F32" s="50"/>
      <c r="G32" s="45"/>
      <c r="H32" s="19"/>
      <c r="I32" s="47"/>
      <c r="J32" s="5">
        <f t="shared" si="2"/>
        <v>0</v>
      </c>
    </row>
    <row r="33" spans="1:10" ht="18" customHeight="1">
      <c r="A33" s="6" t="s">
        <v>7</v>
      </c>
      <c r="B33" s="83">
        <v>4911042</v>
      </c>
      <c r="C33" s="84"/>
      <c r="D33" s="48" t="s">
        <v>5</v>
      </c>
      <c r="E33" s="49"/>
      <c r="F33" s="44"/>
      <c r="G33" s="45"/>
      <c r="H33" s="19"/>
      <c r="I33" s="47"/>
      <c r="J33" s="5">
        <f t="shared" si="2"/>
        <v>0</v>
      </c>
    </row>
    <row r="34" spans="1:10" ht="18" customHeight="1">
      <c r="A34" s="6" t="s">
        <v>6</v>
      </c>
      <c r="B34" s="83">
        <v>5882641</v>
      </c>
      <c r="C34" s="84"/>
      <c r="D34" s="48" t="s">
        <v>5</v>
      </c>
      <c r="E34" s="49"/>
      <c r="F34" s="44"/>
      <c r="G34" s="45"/>
      <c r="H34" s="19"/>
      <c r="I34" s="47"/>
      <c r="J34" s="5">
        <f t="shared" si="2"/>
        <v>0</v>
      </c>
    </row>
    <row r="35" spans="1:10" ht="18" customHeight="1">
      <c r="A35" s="6"/>
      <c r="B35" s="19"/>
      <c r="C35" s="20"/>
      <c r="D35" s="51">
        <f>IF(B$29&gt;0,(B35/B$29)*100,0)</f>
        <v>0</v>
      </c>
      <c r="E35" s="52">
        <f>IF(D$6&gt;0,(D35/#REF!)*100,0)</f>
        <v>0</v>
      </c>
      <c r="F35" s="53" t="s">
        <v>4</v>
      </c>
      <c r="G35" s="54"/>
      <c r="H35" s="89">
        <f>SUM(H36:I38)</f>
        <v>974835572473</v>
      </c>
      <c r="I35" s="90"/>
      <c r="J35" s="8">
        <f t="shared" si="2"/>
        <v>94.09342559529122</v>
      </c>
    </row>
    <row r="36" spans="1:10" ht="18" customHeight="1">
      <c r="A36" s="6"/>
      <c r="B36" s="19"/>
      <c r="C36" s="20"/>
      <c r="D36" s="51">
        <f>IF(B$29&gt;0,(B36/B$29)*100,0)</f>
        <v>0</v>
      </c>
      <c r="E36" s="52">
        <f>IF(D$6&gt;0,(D36/#REF!)*100,0)</f>
        <v>0</v>
      </c>
      <c r="F36" s="44" t="s">
        <v>3</v>
      </c>
      <c r="G36" s="45"/>
      <c r="H36" s="83">
        <v>875306300612</v>
      </c>
      <c r="I36" s="88"/>
      <c r="J36" s="7">
        <f t="shared" si="2"/>
        <v>84.48662584274537</v>
      </c>
    </row>
    <row r="37" spans="1:10" ht="18" customHeight="1">
      <c r="A37" s="6"/>
      <c r="B37" s="19"/>
      <c r="C37" s="20"/>
      <c r="D37" s="51">
        <f>IF(B$29&gt;0,(B37/B$29)*100,0)</f>
        <v>0</v>
      </c>
      <c r="E37" s="52">
        <f>IF(D$6&gt;0,(D37/#REF!)*100,0)</f>
        <v>0</v>
      </c>
      <c r="F37" s="44" t="s">
        <v>2</v>
      </c>
      <c r="G37" s="45"/>
      <c r="H37" s="83">
        <v>99529271861</v>
      </c>
      <c r="I37" s="88"/>
      <c r="J37" s="7">
        <f t="shared" si="2"/>
        <v>9.606799752545857</v>
      </c>
    </row>
    <row r="38" spans="1:10" ht="18" customHeight="1">
      <c r="A38" s="6"/>
      <c r="B38" s="19"/>
      <c r="C38" s="20"/>
      <c r="D38" s="51">
        <f>IF(B$29&gt;0,(B38/B$29)*100,0)</f>
        <v>0</v>
      </c>
      <c r="E38" s="52">
        <f>IF(D$6&gt;0,(D38/#REF!)*100,0)</f>
        <v>0</v>
      </c>
      <c r="F38" s="44"/>
      <c r="G38" s="45"/>
      <c r="H38" s="19"/>
      <c r="I38" s="47"/>
      <c r="J38" s="5">
        <f t="shared" si="2"/>
        <v>0</v>
      </c>
    </row>
    <row r="39" spans="1:11" ht="18" customHeight="1" thickBot="1">
      <c r="A39" s="4" t="s">
        <v>1</v>
      </c>
      <c r="B39" s="85">
        <f>SUM(B30:C38)</f>
        <v>1036029421084</v>
      </c>
      <c r="C39" s="86"/>
      <c r="D39" s="57">
        <f>IF(B$29&gt;0,(B39/B$29)*100,0)</f>
        <v>100</v>
      </c>
      <c r="E39" s="58">
        <f>IF(D$6&gt;0,(D39/#REF!)*100,0)</f>
        <v>0</v>
      </c>
      <c r="F39" s="59" t="s">
        <v>0</v>
      </c>
      <c r="G39" s="60"/>
      <c r="H39" s="85">
        <f>H29+H35</f>
        <v>1036029421084</v>
      </c>
      <c r="I39" s="91"/>
      <c r="J39" s="3">
        <f t="shared" si="2"/>
        <v>100</v>
      </c>
      <c r="K39" s="2"/>
    </row>
    <row r="40" spans="1:10" s="1" customFormat="1" ht="15" customHeight="1">
      <c r="A40" s="61" t="s">
        <v>45</v>
      </c>
      <c r="B40" s="62"/>
      <c r="C40" s="62"/>
      <c r="D40" s="62"/>
      <c r="E40" s="62"/>
      <c r="F40" s="62"/>
      <c r="G40" s="62"/>
      <c r="H40" s="62"/>
      <c r="I40" s="62"/>
      <c r="J40" s="62"/>
    </row>
    <row r="41" spans="1:10" s="1" customFormat="1" ht="1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s="1" customFormat="1" ht="19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s="1" customFormat="1" ht="19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</row>
  </sheetData>
  <sheetProtection/>
  <mergeCells count="143">
    <mergeCell ref="D32:E32"/>
    <mergeCell ref="A1:J1"/>
    <mergeCell ref="A2:J2"/>
    <mergeCell ref="A3:J3"/>
    <mergeCell ref="B4:G4"/>
    <mergeCell ref="H4:J4"/>
    <mergeCell ref="I18:J18"/>
    <mergeCell ref="A5:B6"/>
    <mergeCell ref="C5:D6"/>
    <mergeCell ref="E5:F6"/>
    <mergeCell ref="G5:J5"/>
    <mergeCell ref="I6:J6"/>
    <mergeCell ref="A26:J26"/>
    <mergeCell ref="C10:D10"/>
    <mergeCell ref="E10:F10"/>
    <mergeCell ref="G6:H6"/>
    <mergeCell ref="I7:J7"/>
    <mergeCell ref="D29:E29"/>
    <mergeCell ref="F29:G29"/>
    <mergeCell ref="H29:I29"/>
    <mergeCell ref="A7:B7"/>
    <mergeCell ref="E7:F7"/>
    <mergeCell ref="A8:B8"/>
    <mergeCell ref="E9:F9"/>
    <mergeCell ref="A10:B10"/>
    <mergeCell ref="G20:H20"/>
    <mergeCell ref="I20:J20"/>
    <mergeCell ref="I14:J14"/>
    <mergeCell ref="A14:B14"/>
    <mergeCell ref="C14:D14"/>
    <mergeCell ref="E14:F14"/>
    <mergeCell ref="C12:D12"/>
    <mergeCell ref="I12:J12"/>
    <mergeCell ref="G14:H14"/>
    <mergeCell ref="C7:D7"/>
    <mergeCell ref="G7:H7"/>
    <mergeCell ref="I10:J10"/>
    <mergeCell ref="C9:D9"/>
    <mergeCell ref="C8:D8"/>
    <mergeCell ref="E8:F8"/>
    <mergeCell ref="G8:H8"/>
    <mergeCell ref="I8:J8"/>
    <mergeCell ref="G10:H10"/>
    <mergeCell ref="D39:E39"/>
    <mergeCell ref="F39:G39"/>
    <mergeCell ref="H39:I39"/>
    <mergeCell ref="A41:J41"/>
    <mergeCell ref="A42:J42"/>
    <mergeCell ref="D37:E37"/>
    <mergeCell ref="F37:G37"/>
    <mergeCell ref="H37:I37"/>
    <mergeCell ref="A40:J40"/>
    <mergeCell ref="B37:C37"/>
    <mergeCell ref="C20:D20"/>
    <mergeCell ref="E20:F20"/>
    <mergeCell ref="A43:J43"/>
    <mergeCell ref="B38:C38"/>
    <mergeCell ref="D38:E38"/>
    <mergeCell ref="F38:G38"/>
    <mergeCell ref="H38:I38"/>
    <mergeCell ref="F33:G33"/>
    <mergeCell ref="H33:I33"/>
    <mergeCell ref="B39:C39"/>
    <mergeCell ref="B35:C35"/>
    <mergeCell ref="D35:E35"/>
    <mergeCell ref="A24:J24"/>
    <mergeCell ref="A25:J25"/>
    <mergeCell ref="A19:B19"/>
    <mergeCell ref="C19:D19"/>
    <mergeCell ref="E19:F19"/>
    <mergeCell ref="G19:H19"/>
    <mergeCell ref="I19:J19"/>
    <mergeCell ref="A20:B20"/>
    <mergeCell ref="B36:C36"/>
    <mergeCell ref="D36:E36"/>
    <mergeCell ref="F36:G36"/>
    <mergeCell ref="H36:I36"/>
    <mergeCell ref="B34:C34"/>
    <mergeCell ref="H32:I32"/>
    <mergeCell ref="F35:G35"/>
    <mergeCell ref="H35:I35"/>
    <mergeCell ref="F34:G34"/>
    <mergeCell ref="H34:I34"/>
    <mergeCell ref="B31:C31"/>
    <mergeCell ref="D31:E31"/>
    <mergeCell ref="F31:G31"/>
    <mergeCell ref="H31:I31"/>
    <mergeCell ref="D34:E34"/>
    <mergeCell ref="H30:I30"/>
    <mergeCell ref="B33:C33"/>
    <mergeCell ref="D33:E33"/>
    <mergeCell ref="F32:G32"/>
    <mergeCell ref="B32:C32"/>
    <mergeCell ref="H27:J27"/>
    <mergeCell ref="B28:C28"/>
    <mergeCell ref="D28:E28"/>
    <mergeCell ref="F28:G28"/>
    <mergeCell ref="B30:C30"/>
    <mergeCell ref="D30:E30"/>
    <mergeCell ref="F30:G30"/>
    <mergeCell ref="H28:I28"/>
    <mergeCell ref="B27:G27"/>
    <mergeCell ref="B29:C29"/>
    <mergeCell ref="G9:H9"/>
    <mergeCell ref="I9:J9"/>
    <mergeCell ref="I13:J13"/>
    <mergeCell ref="A13:B13"/>
    <mergeCell ref="C13:D13"/>
    <mergeCell ref="E13:F13"/>
    <mergeCell ref="G13:H13"/>
    <mergeCell ref="A12:B12"/>
    <mergeCell ref="E12:F12"/>
    <mergeCell ref="G12:H12"/>
    <mergeCell ref="A16:B16"/>
    <mergeCell ref="C16:D16"/>
    <mergeCell ref="E16:F16"/>
    <mergeCell ref="G16:H16"/>
    <mergeCell ref="I16:J16"/>
    <mergeCell ref="A21:B21"/>
    <mergeCell ref="C21:D21"/>
    <mergeCell ref="E21:F21"/>
    <mergeCell ref="G21:H21"/>
    <mergeCell ref="I17:J17"/>
    <mergeCell ref="I21:J21"/>
    <mergeCell ref="I11:J11"/>
    <mergeCell ref="A17:B17"/>
    <mergeCell ref="C17:D17"/>
    <mergeCell ref="E17:F17"/>
    <mergeCell ref="G17:H17"/>
    <mergeCell ref="A18:B18"/>
    <mergeCell ref="C18:D18"/>
    <mergeCell ref="E18:F18"/>
    <mergeCell ref="G18:H18"/>
    <mergeCell ref="A9:B9"/>
    <mergeCell ref="A15:B15"/>
    <mergeCell ref="C15:D15"/>
    <mergeCell ref="E15:F15"/>
    <mergeCell ref="G15:H15"/>
    <mergeCell ref="I15:J15"/>
    <mergeCell ref="A11:B11"/>
    <mergeCell ref="C11:D11"/>
    <mergeCell ref="E11:F11"/>
    <mergeCell ref="G11:H11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楊惠萍</cp:lastModifiedBy>
  <dcterms:created xsi:type="dcterms:W3CDTF">2019-07-22T09:24:45Z</dcterms:created>
  <dcterms:modified xsi:type="dcterms:W3CDTF">2020-07-15T10:00:18Z</dcterms:modified>
  <cp:category/>
  <cp:version/>
  <cp:contentType/>
  <cp:contentStatus/>
</cp:coreProperties>
</file>