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餘絀表及撥補表" sheetId="1" r:id="rId1"/>
    <sheet name="現金流量決算表及平衡表107 (2)" sheetId="2" state="hidden" r:id="rId2"/>
    <sheet name="現流表及平衡表" sheetId="3" r:id="rId3"/>
  </sheets>
  <definedNames>
    <definedName name="_xlfn.IFERROR" hidden="1">#NAME?</definedName>
    <definedName name="_xlnm.Print_Area" localSheetId="1">'現金流量決算表及平衡表107 (2)'!$A$1:$K$43</definedName>
    <definedName name="_xlnm.Print_Area" localSheetId="2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<sst xmlns="http://schemas.openxmlformats.org/spreadsheetml/2006/main" count="116" uniqueCount="75">
  <si>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</si>
  <si>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</si>
  <si>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</si>
  <si>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</si>
  <si>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</si>
  <si>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</si>
  <si>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</si>
  <si>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</si>
  <si>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</si>
  <si>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</si>
  <si>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</si>
  <si>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</si>
  <si>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</si>
  <si>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</si>
  <si>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</si>
  <si>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</si>
  <si>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</si>
  <si>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</si>
  <si>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</si>
  <si>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</si>
  <si>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</si>
  <si>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</si>
  <si>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</si>
  <si>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</si>
  <si>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</si>
  <si>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</si>
  <si>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</si>
  <si>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</si>
  <si>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</si>
  <si>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</si>
  <si>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</si>
  <si>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</si>
  <si>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</si>
  <si>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</si>
  <si>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</si>
  <si>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</si>
  <si>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</si>
  <si>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</si>
  <si>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</si>
  <si>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</si>
  <si>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</si>
  <si>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</si>
  <si>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淨值</t>
  </si>
  <si>
    <t>基金</t>
  </si>
  <si>
    <t>折減基金</t>
  </si>
  <si>
    <t>調整非現金項目</t>
  </si>
  <si>
    <t>累計餘絀</t>
  </si>
  <si>
    <t>本年度預算數</t>
  </si>
  <si>
    <t>本年度
預算數</t>
  </si>
  <si>
    <t>填補累計短絀</t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</si>
  <si>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</si>
  <si>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</si>
  <si>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金額</t>
  </si>
  <si>
    <t>利息股利之調整</t>
  </si>
  <si>
    <t>收取利息</t>
  </si>
  <si>
    <t>本期賸餘（短絀）</t>
  </si>
  <si>
    <t>現金及約當現金之淨增（淨減）</t>
  </si>
  <si>
    <t>本期賸餘（短絀）</t>
  </si>
  <si>
    <r>
      <t>比較增減</t>
    </r>
  </si>
  <si>
    <r>
      <t>比較增減</t>
    </r>
  </si>
  <si>
    <t>在校學生獎學基金現金流量表</t>
  </si>
  <si>
    <t>在校學生獎學基金收支餘絀表</t>
  </si>
  <si>
    <t>在校學生獎學基金餘絀撥補表</t>
  </si>
  <si>
    <t>收取股利</t>
  </si>
  <si>
    <t>支付利息</t>
  </si>
  <si>
    <t>未計利息股利之本期賸餘（短絀）</t>
  </si>
  <si>
    <t>未計利息股利之現金流入（流出）</t>
  </si>
  <si>
    <t xml:space="preserve">    業務活動之淨現金流入（流出）</t>
  </si>
  <si>
    <t>本期賸餘</t>
  </si>
  <si>
    <r>
      <t xml:space="preserve">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            </t>
    </r>
    <r>
      <rPr>
        <b/>
        <sz val="12"/>
        <rFont val="新細明體"/>
        <family val="1"/>
      </rPr>
      <t>單位：新臺幣元</t>
    </r>
  </si>
  <si>
    <r>
      <t xml:space="preserve">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    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</si>
  <si>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年度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</si>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</sst>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-* #,##0_-;\-* #,##0_-;_-* &quot;-&quot;??_-;_-@_-"/>
    <numFmt numFmtId="185" formatCode="_-* #,##0.0_-;\-* #,##0.0_-;_-* &quot;-&quot;??_-;_-@_-"/>
    <numFmt numFmtId="186" formatCode="#,##0_ "/>
    <numFmt numFmtId="187" formatCode="#,##0.00_ "/>
  </numFmts>
  <fonts count="61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9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distributed" vertical="center" indent="1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vertical="center" readingOrder="2"/>
      <protection/>
    </xf>
    <xf numFmtId="178" fontId="19" fillId="0" borderId="17" xfId="0" applyNumberFormat="1" applyFont="1" applyBorder="1" applyAlignment="1" applyProtection="1">
      <alignment vertical="center" readingOrder="2"/>
      <protection/>
    </xf>
    <xf numFmtId="0" fontId="17" fillId="0" borderId="0" xfId="0" applyFont="1" applyAlignment="1">
      <alignment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181" fontId="18" fillId="0" borderId="14" xfId="0" applyNumberFormat="1" applyFont="1" applyBorder="1" applyAlignment="1" applyProtection="1">
      <alignment horizontal="center" vertical="center"/>
      <protection/>
    </xf>
    <xf numFmtId="178" fontId="18" fillId="0" borderId="12" xfId="0" applyNumberFormat="1" applyFont="1" applyBorder="1" applyAlignment="1" applyProtection="1">
      <alignment horizontal="right" vertical="center" readingOrder="2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178" fontId="19" fillId="0" borderId="12" xfId="0" applyNumberFormat="1" applyFont="1" applyBorder="1" applyAlignment="1" applyProtection="1">
      <alignment vertical="center" readingOrder="2"/>
      <protection/>
    </xf>
    <xf numFmtId="181" fontId="19" fillId="0" borderId="18" xfId="0" applyNumberFormat="1" applyFont="1" applyBorder="1" applyAlignment="1" applyProtection="1">
      <alignment vertical="center"/>
      <protection/>
    </xf>
    <xf numFmtId="178" fontId="19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181" fontId="18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78" fontId="18" fillId="0" borderId="12" xfId="0" applyNumberFormat="1" applyFont="1" applyBorder="1" applyAlignment="1" applyProtection="1">
      <alignment vertical="center" readingOrder="2"/>
      <protection/>
    </xf>
    <xf numFmtId="178" fontId="19" fillId="0" borderId="12" xfId="0" applyNumberFormat="1" applyFont="1" applyBorder="1" applyAlignment="1" applyProtection="1">
      <alignment horizontal="right" vertical="center" readingOrder="2"/>
      <protection/>
    </xf>
    <xf numFmtId="181" fontId="19" fillId="0" borderId="12" xfId="0" applyNumberFormat="1" applyFont="1" applyBorder="1" applyAlignment="1" applyProtection="1">
      <alignment horizontal="right" vertical="center"/>
      <protection/>
    </xf>
    <xf numFmtId="181" fontId="19" fillId="0" borderId="12" xfId="0" applyNumberFormat="1" applyFont="1" applyBorder="1" applyAlignment="1" applyProtection="1">
      <alignment vertical="center" readingOrder="2"/>
      <protection/>
    </xf>
    <xf numFmtId="0" fontId="26" fillId="0" borderId="0" xfId="0" applyFont="1" applyAlignment="1">
      <alignment vertical="center"/>
    </xf>
    <xf numFmtId="181" fontId="18" fillId="0" borderId="12" xfId="0" applyNumberFormat="1" applyFont="1" applyBorder="1" applyAlignment="1" applyProtection="1">
      <alignment horizontal="right" vertical="center"/>
      <protection/>
    </xf>
    <xf numFmtId="181" fontId="18" fillId="0" borderId="11" xfId="0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181" fontId="19" fillId="0" borderId="13" xfId="0" applyNumberFormat="1" applyFont="1" applyFill="1" applyBorder="1" applyAlignment="1" applyProtection="1">
      <alignment horizontal="right" vertical="center"/>
      <protection/>
    </xf>
    <xf numFmtId="183" fontId="19" fillId="0" borderId="19" xfId="0" applyNumberFormat="1" applyFont="1" applyBorder="1" applyAlignment="1" applyProtection="1">
      <alignment vertical="center"/>
      <protection/>
    </xf>
    <xf numFmtId="183" fontId="18" fillId="0" borderId="14" xfId="0" applyNumberFormat="1" applyFont="1" applyBorder="1" applyAlignment="1" applyProtection="1">
      <alignment horizontal="left" vertical="center"/>
      <protection locked="0"/>
    </xf>
    <xf numFmtId="183" fontId="19" fillId="0" borderId="14" xfId="0" applyNumberFormat="1" applyFont="1" applyBorder="1" applyAlignment="1" applyProtection="1">
      <alignment vertical="center"/>
      <protection/>
    </xf>
    <xf numFmtId="183" fontId="19" fillId="0" borderId="18" xfId="0" applyNumberFormat="1" applyFont="1" applyBorder="1" applyAlignment="1" applyProtection="1">
      <alignment vertical="center"/>
      <protection/>
    </xf>
    <xf numFmtId="183" fontId="18" fillId="0" borderId="14" xfId="0" applyNumberFormat="1" applyFont="1" applyBorder="1" applyAlignment="1" applyProtection="1">
      <alignment horizontal="center" vertical="center"/>
      <protection locked="0"/>
    </xf>
    <xf numFmtId="183" fontId="19" fillId="0" borderId="19" xfId="0" applyNumberFormat="1" applyFont="1" applyBorder="1" applyAlignment="1" applyProtection="1">
      <alignment horizontal="right" vertical="center"/>
      <protection/>
    </xf>
    <xf numFmtId="183" fontId="18" fillId="0" borderId="14" xfId="0" applyNumberFormat="1" applyFont="1" applyBorder="1" applyAlignment="1" applyProtection="1">
      <alignment horizontal="right" vertical="center"/>
      <protection/>
    </xf>
    <xf numFmtId="183" fontId="19" fillId="0" borderId="14" xfId="0" applyNumberFormat="1" applyFont="1" applyBorder="1" applyAlignment="1" applyProtection="1">
      <alignment horizontal="right" vertical="center"/>
      <protection/>
    </xf>
    <xf numFmtId="183" fontId="19" fillId="0" borderId="18" xfId="0" applyNumberFormat="1" applyFont="1" applyBorder="1" applyAlignment="1" applyProtection="1">
      <alignment horizontal="right" vertical="center"/>
      <protection/>
    </xf>
    <xf numFmtId="183" fontId="18" fillId="0" borderId="14" xfId="0" applyNumberFormat="1" applyFont="1" applyBorder="1" applyAlignment="1" applyProtection="1">
      <alignment vertical="center"/>
      <protection locked="0"/>
    </xf>
    <xf numFmtId="183" fontId="18" fillId="0" borderId="14" xfId="0" applyNumberFormat="1" applyFont="1" applyBorder="1" applyAlignment="1" applyProtection="1">
      <alignment vertical="center"/>
      <protection/>
    </xf>
    <xf numFmtId="183" fontId="18" fillId="0" borderId="12" xfId="0" applyNumberFormat="1" applyFont="1" applyBorder="1" applyAlignment="1" applyProtection="1">
      <alignment horizontal="right" vertical="center"/>
      <protection locked="0"/>
    </xf>
    <xf numFmtId="183" fontId="18" fillId="0" borderId="11" xfId="0" applyNumberFormat="1" applyFont="1" applyBorder="1" applyAlignment="1" applyProtection="1">
      <alignment horizontal="right" vertical="center"/>
      <protection locked="0"/>
    </xf>
    <xf numFmtId="183" fontId="18" fillId="0" borderId="0" xfId="0" applyNumberFormat="1" applyFont="1" applyBorder="1" applyAlignment="1" applyProtection="1">
      <alignment horizontal="righ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left" vertical="top"/>
      <protection locked="0"/>
    </xf>
    <xf numFmtId="0" fontId="21" fillId="0" borderId="23" xfId="0" applyFont="1" applyBorder="1" applyAlignment="1" applyProtection="1">
      <alignment horizontal="distributed" vertical="center" indent="1"/>
      <protection/>
    </xf>
    <xf numFmtId="0" fontId="21" fillId="0" borderId="24" xfId="0" applyFont="1" applyBorder="1" applyAlignment="1" applyProtection="1">
      <alignment horizontal="distributed" vertical="center" indent="1"/>
      <protection/>
    </xf>
    <xf numFmtId="0" fontId="21" fillId="0" borderId="25" xfId="0" applyFont="1" applyBorder="1" applyAlignment="1" applyProtection="1">
      <alignment horizontal="distributed" vertical="center" indent="1"/>
      <protection/>
    </xf>
    <xf numFmtId="0" fontId="21" fillId="0" borderId="26" xfId="0" applyFont="1" applyBorder="1" applyAlignment="1" applyProtection="1">
      <alignment horizontal="distributed" vertical="center" indent="1"/>
      <protection/>
    </xf>
    <xf numFmtId="0" fontId="21" fillId="0" borderId="27" xfId="0" applyFont="1" applyBorder="1" applyAlignment="1" applyProtection="1">
      <alignment horizontal="distributed" vertical="center" indent="1"/>
      <protection/>
    </xf>
    <xf numFmtId="0" fontId="21" fillId="0" borderId="10" xfId="0" applyFont="1" applyBorder="1" applyAlignment="1" applyProtection="1">
      <alignment horizontal="distributed" vertical="center" indent="1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1" xfId="0" applyFont="1" applyBorder="1" applyAlignment="1" applyProtection="1">
      <alignment horizontal="distributed" vertical="center" indent="1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81" fontId="19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81" fontId="18" fillId="0" borderId="12" xfId="0" applyNumberFormat="1" applyFont="1" applyBorder="1" applyAlignment="1" applyProtection="1">
      <alignment horizontal="right" vertical="center"/>
      <protection locked="0"/>
    </xf>
    <xf numFmtId="181" fontId="18" fillId="0" borderId="11" xfId="0" applyNumberFormat="1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183" fontId="19" fillId="0" borderId="12" xfId="0" applyNumberFormat="1" applyFont="1" applyBorder="1" applyAlignment="1" applyProtection="1">
      <alignment horizontal="right" vertical="center"/>
      <protection/>
    </xf>
    <xf numFmtId="183" fontId="19" fillId="0" borderId="11" xfId="0" applyNumberFormat="1" applyFont="1" applyBorder="1" applyAlignment="1" applyProtection="1">
      <alignment horizontal="right" vertical="center"/>
      <protection/>
    </xf>
    <xf numFmtId="183" fontId="18" fillId="0" borderId="12" xfId="0" applyNumberFormat="1" applyFont="1" applyBorder="1" applyAlignment="1" applyProtection="1">
      <alignment horizontal="right" vertical="center"/>
      <protection/>
    </xf>
    <xf numFmtId="183" fontId="18" fillId="0" borderId="11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183" fontId="18" fillId="0" borderId="12" xfId="0" applyNumberFormat="1" applyFont="1" applyBorder="1" applyAlignment="1" applyProtection="1">
      <alignment horizontal="right" vertical="center"/>
      <protection locked="0"/>
    </xf>
    <xf numFmtId="183" fontId="18" fillId="0" borderId="11" xfId="0" applyNumberFormat="1" applyFont="1" applyBorder="1" applyAlignment="1" applyProtection="1">
      <alignment horizontal="right" vertical="center"/>
      <protection locked="0"/>
    </xf>
    <xf numFmtId="0" fontId="21" fillId="0" borderId="33" xfId="0" applyFont="1" applyBorder="1" applyAlignment="1" applyProtection="1">
      <alignment horizontal="distributed" vertical="center" wrapText="1" indent="1"/>
      <protection/>
    </xf>
    <xf numFmtId="0" fontId="21" fillId="0" borderId="34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21" fillId="0" borderId="16" xfId="0" applyFont="1" applyBorder="1" applyAlignment="1" applyProtection="1">
      <alignment horizontal="distributed" vertical="center" indent="1"/>
      <protection/>
    </xf>
    <xf numFmtId="0" fontId="21" fillId="0" borderId="31" xfId="0" applyFont="1" applyBorder="1" applyAlignment="1" applyProtection="1">
      <alignment horizontal="distributed" vertical="center" inden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183" fontId="19" fillId="0" borderId="17" xfId="0" applyNumberFormat="1" applyFont="1" applyBorder="1" applyAlignment="1" applyProtection="1">
      <alignment horizontal="right" vertical="center"/>
      <protection/>
    </xf>
    <xf numFmtId="183" fontId="19" fillId="0" borderId="21" xfId="0" applyNumberFormat="1" applyFont="1" applyBorder="1" applyAlignment="1" applyProtection="1">
      <alignment horizontal="right" vertical="center"/>
      <protection/>
    </xf>
    <xf numFmtId="178" fontId="19" fillId="0" borderId="17" xfId="0" applyNumberFormat="1" applyFont="1" applyBorder="1" applyAlignment="1" applyProtection="1">
      <alignment horizontal="right" vertical="center"/>
      <protection/>
    </xf>
    <xf numFmtId="178" fontId="19" fillId="0" borderId="2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right"/>
      <protection/>
    </xf>
    <xf numFmtId="178" fontId="18" fillId="0" borderId="12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183" fontId="19" fillId="0" borderId="13" xfId="0" applyNumberFormat="1" applyFont="1" applyBorder="1" applyAlignment="1" applyProtection="1">
      <alignment horizontal="right" vertical="center"/>
      <protection/>
    </xf>
    <xf numFmtId="183" fontId="19" fillId="0" borderId="28" xfId="0" applyNumberFormat="1" applyFont="1" applyBorder="1" applyAlignment="1" applyProtection="1">
      <alignment horizontal="right" vertical="center"/>
      <protection/>
    </xf>
    <xf numFmtId="183" fontId="18" fillId="0" borderId="13" xfId="0" applyNumberFormat="1" applyFont="1" applyBorder="1" applyAlignment="1" applyProtection="1">
      <alignment horizontal="right" vertical="center"/>
      <protection/>
    </xf>
    <xf numFmtId="183" fontId="18" fillId="0" borderId="28" xfId="0" applyNumberFormat="1" applyFont="1" applyBorder="1" applyAlignment="1" applyProtection="1">
      <alignment horizontal="right" vertical="center"/>
      <protection/>
    </xf>
    <xf numFmtId="178" fontId="18" fillId="0" borderId="13" xfId="0" applyNumberFormat="1" applyFont="1" applyBorder="1" applyAlignment="1" applyProtection="1">
      <alignment horizontal="right" vertical="center"/>
      <protection/>
    </xf>
    <xf numFmtId="178" fontId="18" fillId="0" borderId="22" xfId="0" applyNumberFormat="1" applyFont="1" applyBorder="1" applyAlignment="1" applyProtection="1">
      <alignment horizontal="right" vertical="center"/>
      <protection/>
    </xf>
    <xf numFmtId="178" fontId="19" fillId="0" borderId="12" xfId="0" applyNumberFormat="1" applyFont="1" applyBorder="1" applyAlignment="1" applyProtection="1">
      <alignment horizontal="right" vertical="center"/>
      <protection/>
    </xf>
    <xf numFmtId="178" fontId="19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83" fontId="0" fillId="0" borderId="11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183" fontId="19" fillId="0" borderId="12" xfId="0" applyNumberFormat="1" applyFont="1" applyBorder="1" applyAlignment="1" applyProtection="1">
      <alignment horizontal="right" vertical="center"/>
      <protection locked="0"/>
    </xf>
    <xf numFmtId="183" fontId="19" fillId="0" borderId="11" xfId="0" applyNumberFormat="1" applyFont="1" applyBorder="1" applyAlignment="1" applyProtection="1">
      <alignment horizontal="right" vertical="center"/>
      <protection locked="0"/>
    </xf>
    <xf numFmtId="183" fontId="18" fillId="0" borderId="0" xfId="0" applyNumberFormat="1" applyFont="1" applyBorder="1" applyAlignment="1" applyProtection="1">
      <alignment horizontal="right" vertical="center"/>
      <protection locked="0"/>
    </xf>
    <xf numFmtId="181" fontId="19" fillId="0" borderId="17" xfId="0" applyNumberFormat="1" applyFont="1" applyBorder="1" applyAlignment="1" applyProtection="1">
      <alignment horizontal="right" vertical="center"/>
      <protection/>
    </xf>
    <xf numFmtId="181" fontId="19" fillId="0" borderId="21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distributed" vertical="center" indent="1"/>
      <protection/>
    </xf>
    <xf numFmtId="0" fontId="22" fillId="0" borderId="21" xfId="0" applyFont="1" applyBorder="1" applyAlignment="1" applyProtection="1">
      <alignment horizontal="distributed" vertical="center" indent="1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/>
    </xf>
    <xf numFmtId="181" fontId="18" fillId="0" borderId="12" xfId="0" applyNumberFormat="1" applyFont="1" applyBorder="1" applyAlignment="1" applyProtection="1">
      <alignment horizontal="right" vertical="center"/>
      <protection/>
    </xf>
    <xf numFmtId="181" fontId="18" fillId="0" borderId="11" xfId="0" applyNumberFormat="1" applyFont="1" applyBorder="1" applyAlignment="1" applyProtection="1">
      <alignment horizontal="right" vertical="center"/>
      <protection/>
    </xf>
    <xf numFmtId="183" fontId="19" fillId="0" borderId="20" xfId="0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distributed" vertical="center" indent="1"/>
      <protection locked="0"/>
    </xf>
    <xf numFmtId="0" fontId="22" fillId="0" borderId="11" xfId="0" applyFont="1" applyBorder="1" applyAlignment="1" applyProtection="1">
      <alignment horizontal="distributed" vertical="center" indent="1"/>
      <protection locked="0"/>
    </xf>
    <xf numFmtId="183" fontId="19" fillId="0" borderId="0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81" fontId="19" fillId="0" borderId="13" xfId="0" applyNumberFormat="1" applyFont="1" applyBorder="1" applyAlignment="1" applyProtection="1">
      <alignment horizontal="right" vertical="center"/>
      <protection/>
    </xf>
    <xf numFmtId="181" fontId="19" fillId="0" borderId="28" xfId="0" applyNumberFormat="1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distributed" vertical="center" indent="1"/>
      <protection/>
    </xf>
    <xf numFmtId="0" fontId="22" fillId="0" borderId="28" xfId="0" applyFont="1" applyBorder="1" applyAlignment="1" applyProtection="1">
      <alignment horizontal="distributed" vertical="center" indent="1"/>
      <protection/>
    </xf>
    <xf numFmtId="183" fontId="19" fillId="0" borderId="22" xfId="0" applyNumberFormat="1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8" customWidth="1"/>
    <col min="2" max="2" width="20.875" style="18" customWidth="1"/>
    <col min="3" max="3" width="14.625" style="18" customWidth="1"/>
    <col min="4" max="4" width="8.375" style="18" customWidth="1"/>
    <col min="5" max="5" width="14.625" style="18" customWidth="1"/>
    <col min="6" max="6" width="7.375" style="18" customWidth="1"/>
    <col min="7" max="7" width="14.625" style="18" customWidth="1"/>
    <col min="8" max="8" width="10.25390625" style="18" customWidth="1"/>
    <col min="9" max="16384" width="9.00390625" style="18" customWidth="1"/>
  </cols>
  <sheetData>
    <row r="1" spans="1:8" ht="27" customHeight="1">
      <c r="A1" s="66" t="s">
        <v>61</v>
      </c>
      <c r="B1" s="66"/>
      <c r="C1" s="66"/>
      <c r="D1" s="66"/>
      <c r="E1" s="66"/>
      <c r="F1" s="66"/>
      <c r="G1" s="66"/>
      <c r="H1" s="66"/>
    </row>
    <row r="2" spans="2:8" ht="18" customHeight="1">
      <c r="B2" s="67"/>
      <c r="C2" s="67"/>
      <c r="D2" s="67"/>
      <c r="E2" s="67"/>
      <c r="F2" s="67"/>
      <c r="G2" s="67"/>
      <c r="H2" s="67"/>
    </row>
    <row r="3" spans="2:8" s="1" customFormat="1" ht="20.25" thickBot="1">
      <c r="B3" s="44"/>
      <c r="C3" s="68" t="s">
        <v>69</v>
      </c>
      <c r="D3" s="68"/>
      <c r="E3" s="68"/>
      <c r="F3" s="68"/>
      <c r="G3" s="68"/>
      <c r="H3" s="68"/>
    </row>
    <row r="4" spans="1:8" ht="18.75" customHeight="1">
      <c r="A4" s="69" t="s">
        <v>9</v>
      </c>
      <c r="B4" s="70"/>
      <c r="C4" s="73" t="s">
        <v>47</v>
      </c>
      <c r="D4" s="73"/>
      <c r="E4" s="73" t="s">
        <v>11</v>
      </c>
      <c r="F4" s="73"/>
      <c r="G4" s="73" t="s">
        <v>58</v>
      </c>
      <c r="H4" s="74"/>
    </row>
    <row r="5" spans="1:8" ht="18.75" customHeight="1">
      <c r="A5" s="71"/>
      <c r="B5" s="72"/>
      <c r="C5" s="19" t="s">
        <v>52</v>
      </c>
      <c r="D5" s="20" t="s">
        <v>1</v>
      </c>
      <c r="E5" s="19" t="s">
        <v>52</v>
      </c>
      <c r="F5" s="20" t="s">
        <v>1</v>
      </c>
      <c r="G5" s="19" t="s">
        <v>52</v>
      </c>
      <c r="H5" s="21" t="s">
        <v>1</v>
      </c>
    </row>
    <row r="6" spans="1:8" ht="17.25" customHeight="1">
      <c r="A6" s="64" t="s">
        <v>19</v>
      </c>
      <c r="B6" s="65"/>
      <c r="C6" s="50">
        <f>C7</f>
        <v>68000</v>
      </c>
      <c r="D6" s="22">
        <f>C6/C6*100</f>
        <v>100</v>
      </c>
      <c r="E6" s="50">
        <f>E7</f>
        <v>67702</v>
      </c>
      <c r="F6" s="22">
        <f>E6/E6*100</f>
        <v>100</v>
      </c>
      <c r="G6" s="55">
        <f>G7</f>
        <v>-298</v>
      </c>
      <c r="H6" s="23">
        <f>G6/C6*100</f>
        <v>-0.4382352941176471</v>
      </c>
    </row>
    <row r="7" spans="1:8" ht="17.25" customHeight="1">
      <c r="A7" s="24"/>
      <c r="B7" s="25" t="s">
        <v>35</v>
      </c>
      <c r="C7" s="51">
        <v>68000</v>
      </c>
      <c r="D7" s="26">
        <f>C7/C6*100</f>
        <v>100</v>
      </c>
      <c r="E7" s="54">
        <v>67702</v>
      </c>
      <c r="F7" s="26">
        <f>E7/E6*100</f>
        <v>100</v>
      </c>
      <c r="G7" s="56">
        <f>E7-C7</f>
        <v>-298</v>
      </c>
      <c r="H7" s="27">
        <f>G7/C7*100</f>
        <v>-0.4382352941176471</v>
      </c>
    </row>
    <row r="8" spans="1:8" ht="17.25" customHeight="1">
      <c r="A8" s="75" t="s">
        <v>20</v>
      </c>
      <c r="B8" s="76"/>
      <c r="C8" s="52">
        <f>C9</f>
        <v>85000</v>
      </c>
      <c r="D8" s="17">
        <f>C8/C6*100</f>
        <v>125</v>
      </c>
      <c r="E8" s="52">
        <f>E9</f>
        <v>55000</v>
      </c>
      <c r="F8" s="17">
        <f>E8/E6*100</f>
        <v>81.2383681427432</v>
      </c>
      <c r="G8" s="57">
        <f>G9</f>
        <v>-30000</v>
      </c>
      <c r="H8" s="41">
        <f>G8/C8*100</f>
        <v>-35.294117647058826</v>
      </c>
    </row>
    <row r="9" spans="1:8" ht="17.25" customHeight="1">
      <c r="A9" s="24"/>
      <c r="B9" s="25" t="s">
        <v>36</v>
      </c>
      <c r="C9" s="51">
        <v>85000</v>
      </c>
      <c r="D9" s="26">
        <f>C9/C7*100</f>
        <v>125</v>
      </c>
      <c r="E9" s="54">
        <v>55000</v>
      </c>
      <c r="F9" s="26">
        <f>E9/E7*100</f>
        <v>81.2383681427432</v>
      </c>
      <c r="G9" s="56">
        <f>E9-C9</f>
        <v>-30000</v>
      </c>
      <c r="H9" s="27">
        <f>G9/C9*100</f>
        <v>-35.294117647058826</v>
      </c>
    </row>
    <row r="10" spans="1:8" ht="17.25" customHeight="1">
      <c r="A10" s="75" t="s">
        <v>57</v>
      </c>
      <c r="B10" s="76"/>
      <c r="C10" s="52">
        <f>C7-C9</f>
        <v>-17000</v>
      </c>
      <c r="D10" s="17">
        <f>D7-D9</f>
        <v>-25</v>
      </c>
      <c r="E10" s="52">
        <f>E7-E9</f>
        <v>12702</v>
      </c>
      <c r="F10" s="17">
        <f>F7-F9</f>
        <v>18.761631857256802</v>
      </c>
      <c r="G10" s="57">
        <f>G7-G9</f>
        <v>29702</v>
      </c>
      <c r="H10" s="41">
        <f>G10/C10*100</f>
        <v>-174.71764705882353</v>
      </c>
    </row>
    <row r="11" spans="1:8" ht="17.25" customHeight="1">
      <c r="A11" s="24"/>
      <c r="B11" s="25"/>
      <c r="C11" s="51"/>
      <c r="D11" s="26">
        <v>0</v>
      </c>
      <c r="E11" s="54"/>
      <c r="F11" s="26">
        <v>0</v>
      </c>
      <c r="G11" s="56">
        <v>0</v>
      </c>
      <c r="H11" s="27">
        <v>0</v>
      </c>
    </row>
    <row r="12" spans="1:8" ht="17.25" customHeight="1">
      <c r="A12" s="75"/>
      <c r="B12" s="76"/>
      <c r="C12" s="52"/>
      <c r="D12" s="17"/>
      <c r="E12" s="52"/>
      <c r="F12" s="17"/>
      <c r="G12" s="57"/>
      <c r="H12" s="30"/>
    </row>
    <row r="13" spans="1:8" ht="17.25" customHeight="1">
      <c r="A13" s="28"/>
      <c r="B13" s="29"/>
      <c r="C13" s="52"/>
      <c r="D13" s="17"/>
      <c r="E13" s="52"/>
      <c r="F13" s="17"/>
      <c r="G13" s="57"/>
      <c r="H13" s="30"/>
    </row>
    <row r="14" spans="1:8" ht="17.25" customHeight="1">
      <c r="A14" s="28"/>
      <c r="B14" s="29"/>
      <c r="C14" s="52"/>
      <c r="D14" s="17"/>
      <c r="E14" s="52"/>
      <c r="F14" s="17"/>
      <c r="G14" s="57"/>
      <c r="H14" s="30"/>
    </row>
    <row r="15" spans="1:8" ht="17.25" customHeight="1">
      <c r="A15" s="24"/>
      <c r="B15" s="25"/>
      <c r="C15" s="51"/>
      <c r="D15" s="26"/>
      <c r="E15" s="54"/>
      <c r="F15" s="26"/>
      <c r="G15" s="56"/>
      <c r="H15" s="27"/>
    </row>
    <row r="16" spans="1:8" ht="17.25" customHeight="1">
      <c r="A16" s="24"/>
      <c r="B16" s="25"/>
      <c r="C16" s="51"/>
      <c r="D16" s="26">
        <v>0</v>
      </c>
      <c r="E16" s="54"/>
      <c r="F16" s="26">
        <v>0</v>
      </c>
      <c r="G16" s="56">
        <v>0</v>
      </c>
      <c r="H16" s="27">
        <v>0</v>
      </c>
    </row>
    <row r="17" spans="1:8" ht="17.25" customHeight="1">
      <c r="A17" s="24"/>
      <c r="B17" s="25"/>
      <c r="C17" s="51"/>
      <c r="D17" s="26">
        <v>0</v>
      </c>
      <c r="E17" s="54"/>
      <c r="F17" s="26">
        <v>0</v>
      </c>
      <c r="G17" s="56">
        <v>0</v>
      </c>
      <c r="H17" s="27">
        <v>0</v>
      </c>
    </row>
    <row r="18" spans="1:8" ht="17.25" customHeight="1">
      <c r="A18" s="24"/>
      <c r="B18" s="25"/>
      <c r="C18" s="51"/>
      <c r="D18" s="26">
        <v>0</v>
      </c>
      <c r="E18" s="54"/>
      <c r="F18" s="26">
        <v>0</v>
      </c>
      <c r="G18" s="56">
        <v>0</v>
      </c>
      <c r="H18" s="27">
        <v>0</v>
      </c>
    </row>
    <row r="19" spans="1:8" ht="17.25" customHeight="1">
      <c r="A19" s="24"/>
      <c r="B19" s="25"/>
      <c r="C19" s="51"/>
      <c r="D19" s="26">
        <v>0</v>
      </c>
      <c r="E19" s="54"/>
      <c r="F19" s="26">
        <v>0</v>
      </c>
      <c r="G19" s="56">
        <v>0</v>
      </c>
      <c r="H19" s="27">
        <v>0</v>
      </c>
    </row>
    <row r="20" spans="1:8" ht="17.25" customHeight="1" thickBot="1">
      <c r="A20" s="78"/>
      <c r="B20" s="79"/>
      <c r="C20" s="53"/>
      <c r="D20" s="31"/>
      <c r="E20" s="53"/>
      <c r="F20" s="31"/>
      <c r="G20" s="58"/>
      <c r="H20" s="32"/>
    </row>
    <row r="21" spans="2:8" ht="16.5" customHeight="1">
      <c r="B21" s="77"/>
      <c r="C21" s="77"/>
      <c r="D21" s="77"/>
      <c r="E21" s="77"/>
      <c r="F21" s="77"/>
      <c r="G21" s="77"/>
      <c r="H21" s="77"/>
    </row>
    <row r="22" spans="2:8" ht="16.5" customHeight="1">
      <c r="B22" s="80"/>
      <c r="C22" s="80"/>
      <c r="D22" s="80"/>
      <c r="E22" s="80"/>
      <c r="F22" s="80"/>
      <c r="G22" s="80"/>
      <c r="H22" s="80"/>
    </row>
    <row r="23" ht="16.5" customHeight="1"/>
    <row r="24" ht="16.5" customHeight="1"/>
    <row r="25" spans="1:8" ht="27" customHeight="1">
      <c r="A25" s="66" t="s">
        <v>62</v>
      </c>
      <c r="B25" s="66"/>
      <c r="C25" s="66"/>
      <c r="D25" s="66"/>
      <c r="E25" s="66"/>
      <c r="F25" s="66"/>
      <c r="G25" s="66"/>
      <c r="H25" s="66"/>
    </row>
    <row r="26" spans="2:8" ht="17.25" customHeight="1">
      <c r="B26" s="67"/>
      <c r="C26" s="67"/>
      <c r="D26" s="67"/>
      <c r="E26" s="67"/>
      <c r="F26" s="67"/>
      <c r="G26" s="67"/>
      <c r="H26" s="67"/>
    </row>
    <row r="27" spans="2:8" s="1" customFormat="1" ht="20.25" thickBot="1">
      <c r="B27" s="44"/>
      <c r="C27" s="68" t="s">
        <v>70</v>
      </c>
      <c r="D27" s="68"/>
      <c r="E27" s="68"/>
      <c r="F27" s="68"/>
      <c r="G27" s="68"/>
      <c r="H27" s="68"/>
    </row>
    <row r="28" spans="1:8" ht="18.75" customHeight="1">
      <c r="A28" s="69" t="s">
        <v>10</v>
      </c>
      <c r="B28" s="70"/>
      <c r="C28" s="73" t="s">
        <v>47</v>
      </c>
      <c r="D28" s="73"/>
      <c r="E28" s="73" t="s">
        <v>11</v>
      </c>
      <c r="F28" s="73"/>
      <c r="G28" s="73" t="s">
        <v>58</v>
      </c>
      <c r="H28" s="74"/>
    </row>
    <row r="29" spans="1:8" ht="18.75" customHeight="1">
      <c r="A29" s="71"/>
      <c r="B29" s="72"/>
      <c r="C29" s="19" t="s">
        <v>52</v>
      </c>
      <c r="D29" s="20" t="s">
        <v>1</v>
      </c>
      <c r="E29" s="19" t="s">
        <v>52</v>
      </c>
      <c r="F29" s="20" t="s">
        <v>1</v>
      </c>
      <c r="G29" s="19" t="s">
        <v>52</v>
      </c>
      <c r="H29" s="21" t="s">
        <v>1</v>
      </c>
    </row>
    <row r="30" spans="1:8" ht="17.25" customHeight="1">
      <c r="A30" s="64" t="s">
        <v>12</v>
      </c>
      <c r="B30" s="65"/>
      <c r="C30" s="50">
        <f>C31+C32</f>
        <v>30000</v>
      </c>
      <c r="D30" s="22">
        <f>C30/C30*100</f>
        <v>100</v>
      </c>
      <c r="E30" s="50">
        <f>E31+E32</f>
        <v>57834</v>
      </c>
      <c r="F30" s="22">
        <f>E30/E30*100</f>
        <v>100</v>
      </c>
      <c r="G30" s="50">
        <f>E30-C30</f>
        <v>27834</v>
      </c>
      <c r="H30" s="23">
        <f aca="true" t="shared" si="0" ref="H30:H40">G30/C30*100</f>
        <v>92.78</v>
      </c>
    </row>
    <row r="31" spans="1:8" ht="17.25" customHeight="1">
      <c r="A31" s="28"/>
      <c r="B31" s="25" t="s">
        <v>68</v>
      </c>
      <c r="C31" s="52">
        <v>0</v>
      </c>
      <c r="D31" s="43">
        <v>0</v>
      </c>
      <c r="E31" s="54">
        <v>27804</v>
      </c>
      <c r="F31" s="26">
        <f>E31/E30*100</f>
        <v>48.07552650689906</v>
      </c>
      <c r="G31" s="60">
        <f>E31-C31</f>
        <v>27804</v>
      </c>
      <c r="H31" s="30">
        <v>0</v>
      </c>
    </row>
    <row r="32" spans="1:8" ht="17.25" customHeight="1">
      <c r="A32" s="33"/>
      <c r="B32" s="25" t="s">
        <v>21</v>
      </c>
      <c r="C32" s="51">
        <v>30000</v>
      </c>
      <c r="D32" s="26">
        <f>C32/C30*100</f>
        <v>100</v>
      </c>
      <c r="E32" s="54">
        <v>30030</v>
      </c>
      <c r="F32" s="26">
        <f>E32/E30*100</f>
        <v>51.92447349310094</v>
      </c>
      <c r="G32" s="60">
        <f>E32-C32</f>
        <v>30</v>
      </c>
      <c r="H32" s="27">
        <f t="shared" si="0"/>
        <v>0.1</v>
      </c>
    </row>
    <row r="33" spans="1:8" ht="17.25" customHeight="1">
      <c r="A33" s="75" t="s">
        <v>13</v>
      </c>
      <c r="B33" s="76"/>
      <c r="C33" s="52">
        <f>C34</f>
        <v>6000</v>
      </c>
      <c r="D33" s="17">
        <f>C33/C30*100</f>
        <v>20</v>
      </c>
      <c r="E33" s="52">
        <f>E34</f>
        <v>4216</v>
      </c>
      <c r="F33" s="17">
        <f>E33/E30*100</f>
        <v>7.2898295120517345</v>
      </c>
      <c r="G33" s="52">
        <f aca="true" t="shared" si="1" ref="G33:G41">E33-C33</f>
        <v>-1784</v>
      </c>
      <c r="H33" s="30">
        <f t="shared" si="0"/>
        <v>-29.733333333333334</v>
      </c>
    </row>
    <row r="34" spans="1:8" ht="17.25" customHeight="1">
      <c r="A34" s="35"/>
      <c r="B34" s="25" t="s">
        <v>49</v>
      </c>
      <c r="C34" s="51">
        <v>6000</v>
      </c>
      <c r="D34" s="26">
        <f>C34/C30*100</f>
        <v>20</v>
      </c>
      <c r="E34" s="54">
        <v>4216</v>
      </c>
      <c r="F34" s="26">
        <f>E34/E30*100</f>
        <v>7.2898295120517345</v>
      </c>
      <c r="G34" s="60">
        <f t="shared" si="1"/>
        <v>-1784</v>
      </c>
      <c r="H34" s="40">
        <f t="shared" si="0"/>
        <v>-29.733333333333334</v>
      </c>
    </row>
    <row r="35" spans="1:8" ht="17.25" customHeight="1">
      <c r="A35" s="28" t="s">
        <v>15</v>
      </c>
      <c r="B35" s="29"/>
      <c r="C35" s="52">
        <f>C30-C33</f>
        <v>24000</v>
      </c>
      <c r="D35" s="17">
        <f>C35/C30*100</f>
        <v>80</v>
      </c>
      <c r="E35" s="52">
        <f>E30-E33</f>
        <v>53618</v>
      </c>
      <c r="F35" s="17">
        <f>E35/E30*100</f>
        <v>92.71017048794826</v>
      </c>
      <c r="G35" s="52">
        <f>E35-C35</f>
        <v>29618</v>
      </c>
      <c r="H35" s="30">
        <f t="shared" si="0"/>
        <v>123.40833333333335</v>
      </c>
    </row>
    <row r="36" spans="1:8" ht="17.25" customHeight="1">
      <c r="A36" s="28" t="s">
        <v>14</v>
      </c>
      <c r="B36" s="29"/>
      <c r="C36" s="52">
        <f>C37</f>
        <v>17000</v>
      </c>
      <c r="D36" s="17">
        <f>C36/C36*100</f>
        <v>100</v>
      </c>
      <c r="E36" s="52">
        <f>E37</f>
        <v>15102</v>
      </c>
      <c r="F36" s="17">
        <f>E36/E36*100</f>
        <v>100</v>
      </c>
      <c r="G36" s="52">
        <f t="shared" si="1"/>
        <v>-1898</v>
      </c>
      <c r="H36" s="30">
        <f t="shared" si="0"/>
        <v>-11.164705882352942</v>
      </c>
    </row>
    <row r="37" spans="1:8" ht="17.25" customHeight="1">
      <c r="A37" s="36"/>
      <c r="B37" s="25" t="s">
        <v>22</v>
      </c>
      <c r="C37" s="59">
        <v>17000</v>
      </c>
      <c r="D37" s="34">
        <f>C37/C36*100</f>
        <v>100</v>
      </c>
      <c r="E37" s="59">
        <v>15102</v>
      </c>
      <c r="F37" s="34">
        <f>E37/E36*100</f>
        <v>100</v>
      </c>
      <c r="G37" s="60">
        <f t="shared" si="1"/>
        <v>-1898</v>
      </c>
      <c r="H37" s="40">
        <f t="shared" si="0"/>
        <v>-11.164705882352942</v>
      </c>
    </row>
    <row r="38" spans="1:8" ht="17.25" customHeight="1">
      <c r="A38" s="28" t="s">
        <v>16</v>
      </c>
      <c r="B38" s="29"/>
      <c r="C38" s="52">
        <f>C39+C40</f>
        <v>17000</v>
      </c>
      <c r="D38" s="17">
        <f>C38/C36*100</f>
        <v>100</v>
      </c>
      <c r="E38" s="52">
        <f>E39+E40</f>
        <v>15102</v>
      </c>
      <c r="F38" s="17">
        <f>E38/E36*100</f>
        <v>100</v>
      </c>
      <c r="G38" s="52">
        <f t="shared" si="1"/>
        <v>-1898</v>
      </c>
      <c r="H38" s="30">
        <f t="shared" si="0"/>
        <v>-11.164705882352942</v>
      </c>
    </row>
    <row r="39" spans="1:8" ht="17.25" customHeight="1">
      <c r="A39" s="37"/>
      <c r="B39" s="25" t="s">
        <v>37</v>
      </c>
      <c r="C39" s="51">
        <v>6000</v>
      </c>
      <c r="D39" s="26">
        <f>C39/C36*100</f>
        <v>35.294117647058826</v>
      </c>
      <c r="E39" s="54">
        <v>4216</v>
      </c>
      <c r="F39" s="26">
        <f>E39/E36*100</f>
        <v>27.91683220765461</v>
      </c>
      <c r="G39" s="60">
        <f t="shared" si="1"/>
        <v>-1784</v>
      </c>
      <c r="H39" s="40">
        <f t="shared" si="0"/>
        <v>-29.733333333333334</v>
      </c>
    </row>
    <row r="40" spans="1:8" ht="17.25" customHeight="1">
      <c r="A40" s="37"/>
      <c r="B40" s="25" t="s">
        <v>44</v>
      </c>
      <c r="C40" s="51">
        <v>11000</v>
      </c>
      <c r="D40" s="26">
        <f>C40/C36*100</f>
        <v>64.70588235294117</v>
      </c>
      <c r="E40" s="54">
        <v>10886</v>
      </c>
      <c r="F40" s="26">
        <f>E40/E36*100</f>
        <v>72.08316779234538</v>
      </c>
      <c r="G40" s="60">
        <f t="shared" si="1"/>
        <v>-114</v>
      </c>
      <c r="H40" s="40">
        <f t="shared" si="0"/>
        <v>-1.0363636363636364</v>
      </c>
    </row>
    <row r="41" spans="1:8" ht="17.25" customHeight="1">
      <c r="A41" s="75" t="s">
        <v>17</v>
      </c>
      <c r="B41" s="76"/>
      <c r="C41" s="52">
        <f>C36-C38</f>
        <v>0</v>
      </c>
      <c r="D41" s="17">
        <v>0</v>
      </c>
      <c r="E41" s="52">
        <v>0</v>
      </c>
      <c r="F41" s="17">
        <v>0</v>
      </c>
      <c r="G41" s="60">
        <f t="shared" si="1"/>
        <v>0</v>
      </c>
      <c r="H41" s="30">
        <v>0</v>
      </c>
    </row>
    <row r="42" spans="1:8" ht="17.25" customHeight="1" thickBot="1">
      <c r="A42" s="78"/>
      <c r="B42" s="79"/>
      <c r="C42" s="53"/>
      <c r="D42" s="31"/>
      <c r="E42" s="53"/>
      <c r="F42" s="31"/>
      <c r="G42" s="53"/>
      <c r="H42" s="32"/>
    </row>
    <row r="43" spans="2:8" ht="15.75">
      <c r="B43" s="77"/>
      <c r="C43" s="77"/>
      <c r="D43" s="77"/>
      <c r="E43" s="77"/>
      <c r="F43" s="77"/>
      <c r="G43" s="77"/>
      <c r="H43" s="77"/>
    </row>
    <row r="44" spans="2:8" ht="15.75">
      <c r="B44" s="80"/>
      <c r="C44" s="80"/>
      <c r="D44" s="80"/>
      <c r="E44" s="80"/>
      <c r="F44" s="80"/>
      <c r="G44" s="80"/>
      <c r="H44" s="80"/>
    </row>
  </sheetData>
  <sheetProtection/>
  <mergeCells count="27">
    <mergeCell ref="B44:H44"/>
    <mergeCell ref="B22:H22"/>
    <mergeCell ref="A25:H25"/>
    <mergeCell ref="B26:H26"/>
    <mergeCell ref="C27:H27"/>
    <mergeCell ref="A28:B29"/>
    <mergeCell ref="C28:D28"/>
    <mergeCell ref="E28:F28"/>
    <mergeCell ref="G28:H28"/>
    <mergeCell ref="A30:B30"/>
    <mergeCell ref="A8:B8"/>
    <mergeCell ref="A10:B10"/>
    <mergeCell ref="A12:B12"/>
    <mergeCell ref="B43:H43"/>
    <mergeCell ref="A33:B33"/>
    <mergeCell ref="A41:B41"/>
    <mergeCell ref="A42:B42"/>
    <mergeCell ref="A20:B20"/>
    <mergeCell ref="B21:H21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F9 C11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view="pageBreakPreview" zoomScaleSheetLayoutView="100" zoomScalePageLayoutView="0" workbookViewId="0" topLeftCell="A1">
      <selection activeCell="H17" sqref="H17:I1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05" t="s">
        <v>40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7.2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2:11" ht="20.25" thickBot="1">
      <c r="B3" s="2"/>
      <c r="C3" s="161" t="s">
        <v>50</v>
      </c>
      <c r="D3" s="162"/>
      <c r="E3" s="162"/>
      <c r="F3" s="162"/>
      <c r="G3" s="162"/>
      <c r="H3" s="162"/>
      <c r="I3" s="108" t="s">
        <v>0</v>
      </c>
      <c r="J3" s="108"/>
      <c r="K3" s="108"/>
    </row>
    <row r="4" spans="1:11" ht="18.75" customHeight="1">
      <c r="A4" s="155" t="s">
        <v>10</v>
      </c>
      <c r="B4" s="155"/>
      <c r="C4" s="156"/>
      <c r="D4" s="159" t="s">
        <v>48</v>
      </c>
      <c r="E4" s="156"/>
      <c r="F4" s="159" t="s">
        <v>18</v>
      </c>
      <c r="G4" s="156"/>
      <c r="H4" s="147" t="s">
        <v>3</v>
      </c>
      <c r="I4" s="148"/>
      <c r="J4" s="148"/>
      <c r="K4" s="148"/>
    </row>
    <row r="5" spans="1:11" ht="18.75" customHeight="1">
      <c r="A5" s="157"/>
      <c r="B5" s="157"/>
      <c r="C5" s="158"/>
      <c r="D5" s="160"/>
      <c r="E5" s="158"/>
      <c r="F5" s="160"/>
      <c r="G5" s="158"/>
      <c r="H5" s="149" t="s">
        <v>4</v>
      </c>
      <c r="I5" s="150"/>
      <c r="J5" s="151" t="s">
        <v>1</v>
      </c>
      <c r="K5" s="152"/>
    </row>
    <row r="6" spans="1:11" ht="17.25" customHeight="1">
      <c r="A6" s="145" t="s">
        <v>26</v>
      </c>
      <c r="B6" s="145"/>
      <c r="C6" s="146"/>
      <c r="D6" s="113"/>
      <c r="E6" s="114"/>
      <c r="F6" s="113"/>
      <c r="G6" s="114"/>
      <c r="H6" s="113"/>
      <c r="I6" s="114"/>
      <c r="J6" s="153"/>
      <c r="K6" s="154"/>
    </row>
    <row r="7" spans="1:11" ht="17.25" customHeight="1">
      <c r="A7" s="6"/>
      <c r="B7" s="141" t="s">
        <v>27</v>
      </c>
      <c r="C7" s="142"/>
      <c r="D7" s="143">
        <v>-19000</v>
      </c>
      <c r="E7" s="144"/>
      <c r="F7" s="143">
        <v>-12566</v>
      </c>
      <c r="G7" s="144"/>
      <c r="H7" s="85">
        <f>F7-D7</f>
        <v>6434</v>
      </c>
      <c r="I7" s="86"/>
      <c r="J7" s="135">
        <f>H7/D7*100</f>
        <v>-33.86315789473684</v>
      </c>
      <c r="K7" s="136">
        <v>1.8883335184568109</v>
      </c>
    </row>
    <row r="8" spans="1:11" ht="17.25" customHeight="1">
      <c r="A8" s="6"/>
      <c r="B8" s="141" t="s">
        <v>45</v>
      </c>
      <c r="C8" s="142"/>
      <c r="D8" s="143">
        <v>0</v>
      </c>
      <c r="E8" s="144"/>
      <c r="F8" s="143">
        <v>-1231</v>
      </c>
      <c r="G8" s="144"/>
      <c r="H8" s="85">
        <f aca="true" t="shared" si="0" ref="H8:H15">F8-D8</f>
        <v>-1231</v>
      </c>
      <c r="I8" s="86"/>
      <c r="J8" s="135"/>
      <c r="K8" s="136"/>
    </row>
    <row r="9" spans="1:11" ht="17.25" customHeight="1">
      <c r="A9" s="6"/>
      <c r="B9" s="6" t="s">
        <v>28</v>
      </c>
      <c r="C9" s="7"/>
      <c r="D9" s="139">
        <v>-19000</v>
      </c>
      <c r="E9" s="140"/>
      <c r="F9" s="139">
        <v>-13797</v>
      </c>
      <c r="G9" s="140"/>
      <c r="H9" s="85">
        <f t="shared" si="0"/>
        <v>5203</v>
      </c>
      <c r="I9" s="86"/>
      <c r="J9" s="135">
        <f>H9/D9*100</f>
        <v>-27.38421052631579</v>
      </c>
      <c r="K9" s="136">
        <v>3.88833351845681</v>
      </c>
    </row>
    <row r="10" spans="1:11" ht="17.25" customHeight="1">
      <c r="A10" s="126" t="s">
        <v>29</v>
      </c>
      <c r="B10" s="126"/>
      <c r="C10" s="127"/>
      <c r="D10" s="129"/>
      <c r="E10" s="130"/>
      <c r="F10" s="129"/>
      <c r="G10" s="130"/>
      <c r="H10" s="85">
        <f t="shared" si="0"/>
        <v>0</v>
      </c>
      <c r="I10" s="86"/>
      <c r="J10" s="135"/>
      <c r="K10" s="136"/>
    </row>
    <row r="11" spans="1:11" ht="17.25" customHeight="1">
      <c r="A11" s="6"/>
      <c r="B11" s="137" t="s">
        <v>38</v>
      </c>
      <c r="C11" s="138"/>
      <c r="D11" s="81"/>
      <c r="E11" s="98"/>
      <c r="F11" s="81"/>
      <c r="G11" s="98"/>
      <c r="H11" s="85">
        <f t="shared" si="0"/>
        <v>0</v>
      </c>
      <c r="I11" s="86"/>
      <c r="J11" s="135"/>
      <c r="K11" s="136"/>
    </row>
    <row r="12" spans="1:11" ht="17.25" customHeight="1">
      <c r="A12" s="6"/>
      <c r="B12" s="6" t="s">
        <v>30</v>
      </c>
      <c r="C12" s="7"/>
      <c r="D12" s="129">
        <v>0</v>
      </c>
      <c r="E12" s="130"/>
      <c r="F12" s="129"/>
      <c r="G12" s="130"/>
      <c r="H12" s="85">
        <f t="shared" si="0"/>
        <v>0</v>
      </c>
      <c r="I12" s="86"/>
      <c r="J12" s="135"/>
      <c r="K12" s="136"/>
    </row>
    <row r="13" spans="1:11" ht="17.25" customHeight="1">
      <c r="A13" s="126" t="s">
        <v>23</v>
      </c>
      <c r="B13" s="126"/>
      <c r="C13" s="127"/>
      <c r="D13" s="129">
        <v>-19000</v>
      </c>
      <c r="E13" s="130"/>
      <c r="F13" s="129">
        <v>-13797</v>
      </c>
      <c r="G13" s="130"/>
      <c r="H13" s="85">
        <f t="shared" si="0"/>
        <v>5203</v>
      </c>
      <c r="I13" s="86"/>
      <c r="J13" s="135">
        <f>H13/D13*100</f>
        <v>-27.38421052631579</v>
      </c>
      <c r="K13" s="136">
        <v>7.88833351845681</v>
      </c>
    </row>
    <row r="14" spans="1:11" ht="17.25" customHeight="1">
      <c r="A14" s="126" t="s">
        <v>24</v>
      </c>
      <c r="B14" s="126"/>
      <c r="C14" s="127"/>
      <c r="D14" s="129">
        <v>6686000</v>
      </c>
      <c r="E14" s="130"/>
      <c r="F14" s="101">
        <v>6681772</v>
      </c>
      <c r="G14" s="128"/>
      <c r="H14" s="85">
        <f t="shared" si="0"/>
        <v>-4228</v>
      </c>
      <c r="I14" s="86"/>
      <c r="J14" s="135">
        <f>H14/D14*100</f>
        <v>-0.06323661381992222</v>
      </c>
      <c r="K14" s="136">
        <v>8.88833351845681</v>
      </c>
    </row>
    <row r="15" spans="1:11" ht="17.25" customHeight="1">
      <c r="A15" s="126" t="s">
        <v>25</v>
      </c>
      <c r="B15" s="126"/>
      <c r="C15" s="127"/>
      <c r="D15" s="129">
        <v>6667000</v>
      </c>
      <c r="E15" s="130"/>
      <c r="F15" s="129">
        <v>6667975</v>
      </c>
      <c r="G15" s="130"/>
      <c r="H15" s="85">
        <f t="shared" si="0"/>
        <v>975</v>
      </c>
      <c r="I15" s="86"/>
      <c r="J15" s="135">
        <f>H15/D15*100</f>
        <v>0.014624268786560672</v>
      </c>
      <c r="K15" s="136">
        <v>9.88833351845681</v>
      </c>
    </row>
    <row r="16" spans="1:11" ht="17.25" customHeight="1">
      <c r="A16" s="6"/>
      <c r="B16" s="6"/>
      <c r="C16" s="7"/>
      <c r="D16" s="129"/>
      <c r="E16" s="130"/>
      <c r="F16" s="129"/>
      <c r="G16" s="130"/>
      <c r="H16" s="129"/>
      <c r="I16" s="130"/>
      <c r="J16" s="120"/>
      <c r="K16" s="121"/>
    </row>
    <row r="17" spans="1:11" ht="17.25" customHeight="1">
      <c r="A17" s="131"/>
      <c r="B17" s="131"/>
      <c r="C17" s="132"/>
      <c r="D17" s="101"/>
      <c r="E17" s="128"/>
      <c r="F17" s="101"/>
      <c r="G17" s="128"/>
      <c r="H17" s="101"/>
      <c r="I17" s="128"/>
      <c r="J17" s="133"/>
      <c r="K17" s="134"/>
    </row>
    <row r="18" spans="1:11" ht="17.25" customHeight="1">
      <c r="A18" s="126"/>
      <c r="B18" s="126"/>
      <c r="C18" s="127"/>
      <c r="D18" s="129"/>
      <c r="E18" s="130"/>
      <c r="F18" s="129"/>
      <c r="G18" s="130"/>
      <c r="H18" s="129"/>
      <c r="I18" s="130"/>
      <c r="J18" s="120"/>
      <c r="K18" s="121"/>
    </row>
    <row r="19" spans="1:11" ht="17.25" customHeight="1">
      <c r="A19" s="126"/>
      <c r="B19" s="126"/>
      <c r="C19" s="127"/>
      <c r="D19" s="101"/>
      <c r="E19" s="128"/>
      <c r="F19" s="101"/>
      <c r="G19" s="128"/>
      <c r="H19" s="129"/>
      <c r="I19" s="130"/>
      <c r="J19" s="120"/>
      <c r="K19" s="121"/>
    </row>
    <row r="20" spans="1:11" ht="17.25" customHeight="1" thickBot="1">
      <c r="A20" s="122"/>
      <c r="B20" s="122"/>
      <c r="C20" s="123"/>
      <c r="D20" s="90"/>
      <c r="E20" s="91"/>
      <c r="F20" s="90"/>
      <c r="G20" s="91"/>
      <c r="H20" s="90"/>
      <c r="I20" s="91"/>
      <c r="J20" s="124"/>
      <c r="K20" s="125"/>
    </row>
    <row r="25" spans="2:11" ht="27" customHeight="1">
      <c r="B25" s="105" t="s">
        <v>41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1" ht="17.25" customHeight="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6.5" thickBot="1">
      <c r="C27" s="107" t="s">
        <v>51</v>
      </c>
      <c r="D27" s="107"/>
      <c r="E27" s="107"/>
      <c r="F27" s="107"/>
      <c r="G27" s="107"/>
      <c r="H27" s="107"/>
      <c r="I27" s="108" t="s">
        <v>0</v>
      </c>
      <c r="J27" s="108"/>
      <c r="K27" s="108"/>
    </row>
    <row r="28" spans="1:11" ht="35.25" customHeight="1">
      <c r="A28" s="110" t="s">
        <v>5</v>
      </c>
      <c r="B28" s="117"/>
      <c r="C28" s="109" t="s">
        <v>6</v>
      </c>
      <c r="D28" s="117"/>
      <c r="E28" s="118" t="s">
        <v>7</v>
      </c>
      <c r="F28" s="119"/>
      <c r="G28" s="109" t="s">
        <v>8</v>
      </c>
      <c r="H28" s="117"/>
      <c r="I28" s="109" t="s">
        <v>2</v>
      </c>
      <c r="J28" s="110"/>
      <c r="K28" s="3" t="s">
        <v>7</v>
      </c>
    </row>
    <row r="29" spans="1:11" ht="17.25" customHeight="1">
      <c r="A29" s="111" t="s">
        <v>31</v>
      </c>
      <c r="B29" s="112"/>
      <c r="C29" s="113">
        <f>SUM(C30:D40)</f>
        <v>6669206</v>
      </c>
      <c r="D29" s="114"/>
      <c r="E29" s="113">
        <f>IF(C$29&gt;0,(C29/C$29)*100,0)</f>
        <v>100</v>
      </c>
      <c r="F29" s="114">
        <f aca="true" t="shared" si="1" ref="F29:F37">IF(E$5&gt;0,(E29/E$24)*100,0)</f>
        <v>0</v>
      </c>
      <c r="G29" s="115" t="s">
        <v>33</v>
      </c>
      <c r="H29" s="112"/>
      <c r="I29" s="113">
        <f>SUM(I30:J33)</f>
        <v>0</v>
      </c>
      <c r="J29" s="116"/>
      <c r="K29" s="9">
        <f aca="true" t="shared" si="2" ref="K29:K34">IF(I$41&gt;0,(I29/I$41)*100,0)</f>
        <v>0</v>
      </c>
    </row>
    <row r="30" spans="1:11" ht="17.25" customHeight="1">
      <c r="A30" s="83" t="s">
        <v>39</v>
      </c>
      <c r="B30" s="84"/>
      <c r="C30" s="81">
        <v>6669206</v>
      </c>
      <c r="D30" s="98"/>
      <c r="E30" s="85">
        <f>IF(C$29&gt;0,(C30/C$29)*100,0)</f>
        <v>100</v>
      </c>
      <c r="F30" s="86">
        <f t="shared" si="1"/>
        <v>0</v>
      </c>
      <c r="G30" s="83"/>
      <c r="H30" s="84"/>
      <c r="I30" s="81">
        <v>0</v>
      </c>
      <c r="J30" s="82"/>
      <c r="K30" s="8">
        <f t="shared" si="2"/>
        <v>0</v>
      </c>
    </row>
    <row r="31" spans="1:11" ht="17.25" customHeight="1">
      <c r="A31" s="83"/>
      <c r="B31" s="84"/>
      <c r="C31" s="81"/>
      <c r="D31" s="98"/>
      <c r="E31" s="85">
        <f aca="true" t="shared" si="3" ref="E31:E40">IF(C$29&gt;0,(C31/C$29)*100,0)</f>
        <v>0</v>
      </c>
      <c r="F31" s="86">
        <f t="shared" si="1"/>
        <v>0</v>
      </c>
      <c r="G31" s="83"/>
      <c r="H31" s="84"/>
      <c r="I31" s="81"/>
      <c r="J31" s="82"/>
      <c r="K31" s="8">
        <f t="shared" si="2"/>
        <v>0</v>
      </c>
    </row>
    <row r="32" spans="1:11" ht="17.25" customHeight="1">
      <c r="A32" s="83"/>
      <c r="B32" s="84"/>
      <c r="C32" s="81"/>
      <c r="D32" s="98"/>
      <c r="E32" s="85">
        <f t="shared" si="3"/>
        <v>0</v>
      </c>
      <c r="F32" s="86">
        <f t="shared" si="1"/>
        <v>0</v>
      </c>
      <c r="G32" s="83"/>
      <c r="H32" s="84"/>
      <c r="I32" s="81"/>
      <c r="J32" s="82"/>
      <c r="K32" s="8">
        <f t="shared" si="2"/>
        <v>0</v>
      </c>
    </row>
    <row r="33" spans="1:11" ht="17.25" customHeight="1">
      <c r="A33" s="83"/>
      <c r="B33" s="84"/>
      <c r="C33" s="81"/>
      <c r="D33" s="98"/>
      <c r="E33" s="85">
        <f t="shared" si="3"/>
        <v>0</v>
      </c>
      <c r="F33" s="86">
        <f t="shared" si="1"/>
        <v>0</v>
      </c>
      <c r="G33" s="103"/>
      <c r="H33" s="104"/>
      <c r="I33" s="81"/>
      <c r="J33" s="82"/>
      <c r="K33" s="8">
        <f t="shared" si="2"/>
        <v>0</v>
      </c>
    </row>
    <row r="34" spans="1:11" ht="17.25" customHeight="1">
      <c r="A34" s="83"/>
      <c r="B34" s="84"/>
      <c r="C34" s="81"/>
      <c r="D34" s="98"/>
      <c r="E34" s="85">
        <f t="shared" si="3"/>
        <v>0</v>
      </c>
      <c r="F34" s="86">
        <f t="shared" si="1"/>
        <v>0</v>
      </c>
      <c r="G34" s="96" t="s">
        <v>42</v>
      </c>
      <c r="H34" s="97"/>
      <c r="I34" s="101">
        <f>SUM(I35:J36)</f>
        <v>6669206</v>
      </c>
      <c r="J34" s="102"/>
      <c r="K34" s="9">
        <f t="shared" si="2"/>
        <v>100</v>
      </c>
    </row>
    <row r="35" spans="1:11" ht="17.25" customHeight="1">
      <c r="A35" s="83"/>
      <c r="B35" s="84"/>
      <c r="C35" s="81"/>
      <c r="D35" s="98"/>
      <c r="E35" s="85">
        <f t="shared" si="3"/>
        <v>0</v>
      </c>
      <c r="F35" s="86">
        <f t="shared" si="1"/>
        <v>0</v>
      </c>
      <c r="G35" s="83" t="s">
        <v>43</v>
      </c>
      <c r="H35" s="84"/>
      <c r="I35" s="81">
        <v>6632799</v>
      </c>
      <c r="J35" s="82"/>
      <c r="K35" s="8">
        <f>I35/I34*100</f>
        <v>99.45410293219312</v>
      </c>
    </row>
    <row r="36" spans="1:11" ht="17.25" customHeight="1">
      <c r="A36" s="83"/>
      <c r="B36" s="84"/>
      <c r="C36" s="81"/>
      <c r="D36" s="98"/>
      <c r="E36" s="85">
        <f t="shared" si="3"/>
        <v>0</v>
      </c>
      <c r="F36" s="86">
        <f t="shared" si="1"/>
        <v>0</v>
      </c>
      <c r="G36" s="99" t="s">
        <v>46</v>
      </c>
      <c r="H36" s="100"/>
      <c r="I36" s="81">
        <v>36407</v>
      </c>
      <c r="J36" s="82"/>
      <c r="K36" s="8">
        <f>I36/I34*100</f>
        <v>0.5458970678068724</v>
      </c>
    </row>
    <row r="37" spans="1:11" ht="17.25" customHeight="1">
      <c r="A37" s="83"/>
      <c r="B37" s="84"/>
      <c r="C37" s="81"/>
      <c r="D37" s="98"/>
      <c r="E37" s="85">
        <f t="shared" si="3"/>
        <v>0</v>
      </c>
      <c r="F37" s="86">
        <f t="shared" si="1"/>
        <v>0</v>
      </c>
      <c r="G37" s="83"/>
      <c r="H37" s="84"/>
      <c r="I37" s="81"/>
      <c r="J37" s="82"/>
      <c r="K37" s="8">
        <f>IF(I$41&gt;0,(I37/I$41)*100,0)</f>
        <v>0</v>
      </c>
    </row>
    <row r="38" spans="1:11" ht="17.25" customHeight="1">
      <c r="A38" s="14"/>
      <c r="B38" s="5"/>
      <c r="C38" s="12"/>
      <c r="D38" s="15"/>
      <c r="E38" s="8"/>
      <c r="F38" s="16"/>
      <c r="G38" s="14"/>
      <c r="H38" s="5"/>
      <c r="I38" s="12"/>
      <c r="J38" s="13"/>
      <c r="K38" s="8"/>
    </row>
    <row r="39" spans="1:11" ht="17.25" customHeight="1">
      <c r="A39" s="14"/>
      <c r="B39" s="5"/>
      <c r="C39" s="12"/>
      <c r="D39" s="15"/>
      <c r="E39" s="8"/>
      <c r="F39" s="16"/>
      <c r="G39" s="14"/>
      <c r="H39" s="5"/>
      <c r="I39" s="12"/>
      <c r="J39" s="13"/>
      <c r="K39" s="8"/>
    </row>
    <row r="40" spans="1:11" ht="17.25" customHeight="1">
      <c r="A40" s="83"/>
      <c r="B40" s="84"/>
      <c r="C40" s="81"/>
      <c r="D40" s="98"/>
      <c r="E40" s="85">
        <f t="shared" si="3"/>
        <v>0</v>
      </c>
      <c r="F40" s="86">
        <f>IF(E$5&gt;0,(E40/E$24)*100,0)</f>
        <v>0</v>
      </c>
      <c r="G40" s="83"/>
      <c r="H40" s="84"/>
      <c r="I40" s="81"/>
      <c r="J40" s="82"/>
      <c r="K40" s="8">
        <f>IF(I$41&gt;0,(I40/I$41)*100,0)</f>
        <v>0</v>
      </c>
    </row>
    <row r="41" spans="1:12" ht="19.5" customHeight="1" thickBot="1">
      <c r="A41" s="88" t="s">
        <v>32</v>
      </c>
      <c r="B41" s="89"/>
      <c r="C41" s="90">
        <f>SUM(C30:D40)</f>
        <v>6669206</v>
      </c>
      <c r="D41" s="91"/>
      <c r="E41" s="90">
        <f>IF(C$29&gt;0,(C41/C$29)*100,0)</f>
        <v>100</v>
      </c>
      <c r="F41" s="91">
        <f>IF(E$5&gt;0,(E41/E$24)*100,0)</f>
        <v>0</v>
      </c>
      <c r="G41" s="92" t="s">
        <v>34</v>
      </c>
      <c r="H41" s="93"/>
      <c r="I41" s="90">
        <f>I29+I34</f>
        <v>6669206</v>
      </c>
      <c r="J41" s="94"/>
      <c r="K41" s="10">
        <f>IF(I$41&gt;0,(I41/I$41)*100,0)</f>
        <v>100</v>
      </c>
      <c r="L41" s="11"/>
    </row>
    <row r="42" spans="2:11" s="4" customFormat="1" ht="16.5" customHeight="1">
      <c r="B42" s="87"/>
      <c r="C42" s="95"/>
      <c r="D42" s="95"/>
      <c r="E42" s="95"/>
      <c r="F42" s="95"/>
      <c r="G42" s="95"/>
      <c r="H42" s="95"/>
      <c r="I42" s="95"/>
      <c r="J42" s="95"/>
      <c r="K42" s="95"/>
    </row>
    <row r="43" spans="2:11" ht="16.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 ht="16.5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</row>
  </sheetData>
  <sheetProtection/>
  <mergeCells count="149">
    <mergeCell ref="A4:C5"/>
    <mergeCell ref="D4:E5"/>
    <mergeCell ref="F4:G5"/>
    <mergeCell ref="B1:K1"/>
    <mergeCell ref="B2:K2"/>
    <mergeCell ref="C3:H3"/>
    <mergeCell ref="I3:K3"/>
    <mergeCell ref="H7:I7"/>
    <mergeCell ref="J7:K7"/>
    <mergeCell ref="A6:C6"/>
    <mergeCell ref="H4:K4"/>
    <mergeCell ref="H5:I5"/>
    <mergeCell ref="J5:K5"/>
    <mergeCell ref="J6:K6"/>
    <mergeCell ref="D6:E6"/>
    <mergeCell ref="F6:G6"/>
    <mergeCell ref="H6:I6"/>
    <mergeCell ref="B8:C8"/>
    <mergeCell ref="B7:C7"/>
    <mergeCell ref="D7:E7"/>
    <mergeCell ref="F7:G7"/>
    <mergeCell ref="D8:E8"/>
    <mergeCell ref="F8:G8"/>
    <mergeCell ref="J8:K8"/>
    <mergeCell ref="D9:E9"/>
    <mergeCell ref="F9:G9"/>
    <mergeCell ref="H9:I9"/>
    <mergeCell ref="J9:K9"/>
    <mergeCell ref="H8:I8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2:K12"/>
    <mergeCell ref="J13:K13"/>
    <mergeCell ref="A14:C14"/>
    <mergeCell ref="D14:E14"/>
    <mergeCell ref="F14:G14"/>
    <mergeCell ref="H14:I14"/>
    <mergeCell ref="J14:K14"/>
    <mergeCell ref="A13:C13"/>
    <mergeCell ref="D13:E13"/>
    <mergeCell ref="F13:G13"/>
    <mergeCell ref="D15:E15"/>
    <mergeCell ref="F15:G15"/>
    <mergeCell ref="H15:I15"/>
    <mergeCell ref="D12:E12"/>
    <mergeCell ref="F12:G12"/>
    <mergeCell ref="H12:I12"/>
    <mergeCell ref="H13:I13"/>
    <mergeCell ref="A18:C18"/>
    <mergeCell ref="D18:E18"/>
    <mergeCell ref="F18:G18"/>
    <mergeCell ref="H18:I18"/>
    <mergeCell ref="J15:K15"/>
    <mergeCell ref="D16:E16"/>
    <mergeCell ref="F16:G16"/>
    <mergeCell ref="H16:I16"/>
    <mergeCell ref="J16:K16"/>
    <mergeCell ref="A15:C15"/>
    <mergeCell ref="A19:C19"/>
    <mergeCell ref="D19:E19"/>
    <mergeCell ref="F19:G19"/>
    <mergeCell ref="H19:I19"/>
    <mergeCell ref="J18:K18"/>
    <mergeCell ref="A17:C17"/>
    <mergeCell ref="D17:E17"/>
    <mergeCell ref="F17:G17"/>
    <mergeCell ref="H17:I17"/>
    <mergeCell ref="J17:K17"/>
    <mergeCell ref="A28:B28"/>
    <mergeCell ref="C28:D28"/>
    <mergeCell ref="E28:F28"/>
    <mergeCell ref="G28:H28"/>
    <mergeCell ref="J19:K19"/>
    <mergeCell ref="A20:C20"/>
    <mergeCell ref="D20:E20"/>
    <mergeCell ref="F20:G20"/>
    <mergeCell ref="H20:I20"/>
    <mergeCell ref="J20:K20"/>
    <mergeCell ref="B25:K25"/>
    <mergeCell ref="B26:K26"/>
    <mergeCell ref="C27:H27"/>
    <mergeCell ref="I27:K27"/>
    <mergeCell ref="I28:J28"/>
    <mergeCell ref="A29:B29"/>
    <mergeCell ref="C29:D29"/>
    <mergeCell ref="E29:F29"/>
    <mergeCell ref="G29:H29"/>
    <mergeCell ref="I29:J29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A40:B40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A36:B36"/>
    <mergeCell ref="C36:D36"/>
    <mergeCell ref="E36:F36"/>
    <mergeCell ref="G36:H36"/>
    <mergeCell ref="B43:K43"/>
    <mergeCell ref="A37:B37"/>
    <mergeCell ref="C37:D37"/>
    <mergeCell ref="E37:F37"/>
    <mergeCell ref="C40:D40"/>
    <mergeCell ref="B44:K44"/>
    <mergeCell ref="A41:B41"/>
    <mergeCell ref="C41:D41"/>
    <mergeCell ref="E41:F41"/>
    <mergeCell ref="G41:H41"/>
    <mergeCell ref="I41:J41"/>
    <mergeCell ref="B42:K42"/>
    <mergeCell ref="I36:J36"/>
    <mergeCell ref="I37:J37"/>
    <mergeCell ref="I40:J40"/>
    <mergeCell ref="G37:H37"/>
    <mergeCell ref="E40:F40"/>
    <mergeCell ref="G40:H4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75390625" style="1" customWidth="1"/>
    <col min="2" max="2" width="19.00390625" style="18" customWidth="1"/>
    <col min="3" max="3" width="6.875" style="18" customWidth="1"/>
    <col min="4" max="4" width="13.00390625" style="18" customWidth="1"/>
    <col min="5" max="5" width="3.75390625" style="18" customWidth="1"/>
    <col min="6" max="6" width="4.50390625" style="18" customWidth="1"/>
    <col min="7" max="7" width="13.25390625" style="18" customWidth="1"/>
    <col min="8" max="8" width="3.50390625" style="18" customWidth="1"/>
    <col min="9" max="9" width="14.75390625" style="18" customWidth="1"/>
    <col min="10" max="10" width="1.37890625" style="18" customWidth="1"/>
    <col min="11" max="11" width="8.25390625" style="18" customWidth="1"/>
    <col min="12" max="12" width="13.00390625" style="1" customWidth="1"/>
    <col min="13" max="16384" width="9.00390625" style="1" customWidth="1"/>
  </cols>
  <sheetData>
    <row r="1" spans="2:11" ht="27" customHeight="1">
      <c r="B1" s="66" t="s">
        <v>60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44"/>
      <c r="C3" s="182" t="s">
        <v>71</v>
      </c>
      <c r="D3" s="183"/>
      <c r="E3" s="183"/>
      <c r="F3" s="183"/>
      <c r="G3" s="183"/>
      <c r="H3" s="183"/>
      <c r="I3" s="184" t="s">
        <v>0</v>
      </c>
      <c r="J3" s="184"/>
      <c r="K3" s="184"/>
    </row>
    <row r="4" spans="1:11" ht="18.75" customHeight="1">
      <c r="A4" s="155" t="s">
        <v>10</v>
      </c>
      <c r="B4" s="155"/>
      <c r="C4" s="156"/>
      <c r="D4" s="171" t="s">
        <v>48</v>
      </c>
      <c r="E4" s="70"/>
      <c r="F4" s="171" t="s">
        <v>18</v>
      </c>
      <c r="G4" s="70"/>
      <c r="H4" s="74" t="s">
        <v>59</v>
      </c>
      <c r="I4" s="173"/>
      <c r="J4" s="173"/>
      <c r="K4" s="173"/>
    </row>
    <row r="5" spans="1:11" ht="18.75" customHeight="1">
      <c r="A5" s="157"/>
      <c r="B5" s="157"/>
      <c r="C5" s="158"/>
      <c r="D5" s="172"/>
      <c r="E5" s="72"/>
      <c r="F5" s="172"/>
      <c r="G5" s="72"/>
      <c r="H5" s="174" t="s">
        <v>72</v>
      </c>
      <c r="I5" s="175"/>
      <c r="J5" s="176" t="s">
        <v>1</v>
      </c>
      <c r="K5" s="177"/>
    </row>
    <row r="6" spans="1:11" ht="17.25" customHeight="1">
      <c r="A6" s="145" t="s">
        <v>26</v>
      </c>
      <c r="B6" s="145"/>
      <c r="C6" s="146"/>
      <c r="D6" s="178"/>
      <c r="E6" s="179"/>
      <c r="F6" s="178"/>
      <c r="G6" s="179"/>
      <c r="H6" s="178"/>
      <c r="I6" s="179"/>
      <c r="J6" s="180"/>
      <c r="K6" s="181"/>
    </row>
    <row r="7" spans="1:11" ht="17.25" customHeight="1">
      <c r="A7" s="6"/>
      <c r="B7" s="167" t="s">
        <v>55</v>
      </c>
      <c r="C7" s="168"/>
      <c r="D7" s="169">
        <v>-17000</v>
      </c>
      <c r="E7" s="170"/>
      <c r="F7" s="169">
        <v>12702</v>
      </c>
      <c r="G7" s="170"/>
      <c r="H7" s="165">
        <f>F7-D7</f>
        <v>29702</v>
      </c>
      <c r="I7" s="166"/>
      <c r="J7" s="185">
        <f aca="true" t="shared" si="0" ref="J7:J15">H7/D7*100</f>
        <v>-174.71764705882353</v>
      </c>
      <c r="K7" s="186">
        <v>1.8883335184568109</v>
      </c>
    </row>
    <row r="8" spans="1:11" ht="17.25" customHeight="1">
      <c r="A8" s="6"/>
      <c r="B8" s="167" t="s">
        <v>53</v>
      </c>
      <c r="C8" s="168"/>
      <c r="D8" s="169">
        <v>-68000</v>
      </c>
      <c r="E8" s="170"/>
      <c r="F8" s="169">
        <v>-67702</v>
      </c>
      <c r="G8" s="170"/>
      <c r="H8" s="165">
        <f>F8-D8</f>
        <v>298</v>
      </c>
      <c r="I8" s="166"/>
      <c r="J8" s="185">
        <f t="shared" si="0"/>
        <v>-0.4382352941176471</v>
      </c>
      <c r="K8" s="186">
        <v>2.88833351845681</v>
      </c>
    </row>
    <row r="9" spans="1:11" ht="17.25" customHeight="1">
      <c r="A9" s="6"/>
      <c r="B9" s="167" t="s">
        <v>65</v>
      </c>
      <c r="C9" s="168"/>
      <c r="D9" s="169">
        <v>-85000</v>
      </c>
      <c r="E9" s="170"/>
      <c r="F9" s="169">
        <v>-55000</v>
      </c>
      <c r="G9" s="170"/>
      <c r="H9" s="165">
        <f>F9-D9</f>
        <v>30000</v>
      </c>
      <c r="I9" s="166"/>
      <c r="J9" s="185">
        <f t="shared" si="0"/>
        <v>-35.294117647058826</v>
      </c>
      <c r="K9" s="186">
        <v>3.88833351845681</v>
      </c>
    </row>
    <row r="10" spans="1:11" ht="17.25" customHeight="1">
      <c r="A10" s="6"/>
      <c r="B10" s="167" t="s">
        <v>45</v>
      </c>
      <c r="C10" s="168"/>
      <c r="D10" s="169"/>
      <c r="E10" s="170"/>
      <c r="F10" s="169"/>
      <c r="G10" s="170"/>
      <c r="H10" s="165"/>
      <c r="I10" s="166"/>
      <c r="J10" s="185"/>
      <c r="K10" s="186"/>
    </row>
    <row r="11" spans="1:11" ht="17.25" customHeight="1">
      <c r="A11" s="6"/>
      <c r="B11" s="167" t="s">
        <v>66</v>
      </c>
      <c r="C11" s="168"/>
      <c r="D11" s="169">
        <f>SUM(D9)</f>
        <v>-85000</v>
      </c>
      <c r="E11" s="170"/>
      <c r="F11" s="169">
        <v>-55000</v>
      </c>
      <c r="G11" s="170"/>
      <c r="H11" s="165">
        <f>F11-D11</f>
        <v>30000</v>
      </c>
      <c r="I11" s="166"/>
      <c r="J11" s="185">
        <f t="shared" si="0"/>
        <v>-35.294117647058826</v>
      </c>
      <c r="K11" s="186">
        <v>5.88833351845681</v>
      </c>
    </row>
    <row r="12" spans="1:11" ht="17.25" customHeight="1">
      <c r="A12" s="6"/>
      <c r="B12" s="167" t="s">
        <v>54</v>
      </c>
      <c r="C12" s="168"/>
      <c r="D12" s="169">
        <v>68000</v>
      </c>
      <c r="E12" s="170"/>
      <c r="F12" s="169">
        <v>78293</v>
      </c>
      <c r="G12" s="199"/>
      <c r="H12" s="165">
        <f>F12-D12</f>
        <v>10293</v>
      </c>
      <c r="I12" s="166"/>
      <c r="J12" s="185">
        <f t="shared" si="0"/>
        <v>15.136764705882353</v>
      </c>
      <c r="K12" s="186">
        <v>6.88833351845681</v>
      </c>
    </row>
    <row r="13" spans="1:11" ht="17.25" customHeight="1">
      <c r="A13" s="6"/>
      <c r="B13" s="167" t="s">
        <v>63</v>
      </c>
      <c r="C13" s="168"/>
      <c r="D13" s="169"/>
      <c r="E13" s="170"/>
      <c r="F13" s="169"/>
      <c r="G13" s="170"/>
      <c r="H13" s="165"/>
      <c r="I13" s="166"/>
      <c r="J13" s="185"/>
      <c r="K13" s="186"/>
    </row>
    <row r="14" spans="1:11" ht="17.25" customHeight="1">
      <c r="A14" s="6"/>
      <c r="B14" s="167" t="s">
        <v>64</v>
      </c>
      <c r="C14" s="168"/>
      <c r="D14" s="169"/>
      <c r="E14" s="170"/>
      <c r="F14" s="169"/>
      <c r="G14" s="170"/>
      <c r="H14" s="165"/>
      <c r="I14" s="166"/>
      <c r="J14" s="185"/>
      <c r="K14" s="186"/>
    </row>
    <row r="15" spans="1:11" ht="17.25" customHeight="1">
      <c r="A15" s="38"/>
      <c r="B15" s="38" t="s">
        <v>67</v>
      </c>
      <c r="C15" s="39"/>
      <c r="D15" s="163">
        <v>-17000</v>
      </c>
      <c r="E15" s="164"/>
      <c r="F15" s="163">
        <v>23293</v>
      </c>
      <c r="G15" s="164"/>
      <c r="H15" s="163">
        <f aca="true" t="shared" si="1" ref="H15:H20">F15-D15</f>
        <v>40293</v>
      </c>
      <c r="I15" s="164"/>
      <c r="J15" s="195">
        <f t="shared" si="0"/>
        <v>-237.01764705882354</v>
      </c>
      <c r="K15" s="196">
        <v>3.88833351845681</v>
      </c>
    </row>
    <row r="16" spans="1:11" ht="17.25" customHeight="1">
      <c r="A16" s="126" t="s">
        <v>56</v>
      </c>
      <c r="B16" s="126"/>
      <c r="C16" s="127"/>
      <c r="D16" s="163">
        <v>-17000</v>
      </c>
      <c r="E16" s="164"/>
      <c r="F16" s="163">
        <v>23293</v>
      </c>
      <c r="G16" s="164"/>
      <c r="H16" s="163">
        <f t="shared" si="1"/>
        <v>40293</v>
      </c>
      <c r="I16" s="164"/>
      <c r="J16" s="195">
        <f>H16/D16*100</f>
        <v>-237.01764705882354</v>
      </c>
      <c r="K16" s="196">
        <v>7.88833351845681</v>
      </c>
    </row>
    <row r="17" spans="1:11" ht="17.25" customHeight="1">
      <c r="A17" s="126" t="s">
        <v>24</v>
      </c>
      <c r="B17" s="126"/>
      <c r="C17" s="127"/>
      <c r="D17" s="163">
        <v>6651000</v>
      </c>
      <c r="E17" s="164"/>
      <c r="F17" s="204">
        <v>6642002</v>
      </c>
      <c r="G17" s="205"/>
      <c r="H17" s="163">
        <f t="shared" si="1"/>
        <v>-8998</v>
      </c>
      <c r="I17" s="164"/>
      <c r="J17" s="195">
        <f>H17/D17*100</f>
        <v>-0.1352879266275748</v>
      </c>
      <c r="K17" s="196"/>
    </row>
    <row r="18" spans="1:11" ht="17.25" customHeight="1">
      <c r="A18" s="126" t="s">
        <v>25</v>
      </c>
      <c r="B18" s="126"/>
      <c r="C18" s="127"/>
      <c r="D18" s="163">
        <v>6634000</v>
      </c>
      <c r="E18" s="164"/>
      <c r="F18" s="163">
        <v>6665295</v>
      </c>
      <c r="G18" s="164"/>
      <c r="H18" s="163">
        <f t="shared" si="1"/>
        <v>31295</v>
      </c>
      <c r="I18" s="164"/>
      <c r="J18" s="195">
        <f>H18/D18*100</f>
        <v>0.47173650889357854</v>
      </c>
      <c r="K18" s="196"/>
    </row>
    <row r="19" spans="1:11" ht="17.25" customHeight="1">
      <c r="A19" s="197"/>
      <c r="B19" s="197"/>
      <c r="C19" s="198"/>
      <c r="D19" s="163"/>
      <c r="E19" s="164"/>
      <c r="F19" s="163"/>
      <c r="G19" s="164"/>
      <c r="H19" s="165">
        <f t="shared" si="1"/>
        <v>0</v>
      </c>
      <c r="I19" s="166"/>
      <c r="J19" s="185"/>
      <c r="K19" s="186"/>
    </row>
    <row r="20" spans="1:11" ht="17.25" customHeight="1" thickBot="1">
      <c r="A20" s="187"/>
      <c r="B20" s="187"/>
      <c r="C20" s="188"/>
      <c r="D20" s="189"/>
      <c r="E20" s="190"/>
      <c r="F20" s="189"/>
      <c r="G20" s="190"/>
      <c r="H20" s="191">
        <f t="shared" si="1"/>
        <v>0</v>
      </c>
      <c r="I20" s="192"/>
      <c r="J20" s="193"/>
      <c r="K20" s="194"/>
    </row>
    <row r="25" spans="2:11" ht="27" customHeight="1">
      <c r="B25" s="66" t="s">
        <v>41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2:11" ht="17.2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3:11" ht="20.25" customHeight="1" thickBot="1">
      <c r="C27" s="213" t="s">
        <v>73</v>
      </c>
      <c r="D27" s="213"/>
      <c r="E27" s="213"/>
      <c r="F27" s="213"/>
      <c r="G27" s="213"/>
      <c r="H27" s="213"/>
      <c r="I27" s="184" t="s">
        <v>0</v>
      </c>
      <c r="J27" s="184"/>
      <c r="K27" s="184"/>
    </row>
    <row r="28" spans="1:11" ht="35.25" customHeight="1">
      <c r="A28" s="110" t="s">
        <v>5</v>
      </c>
      <c r="B28" s="117"/>
      <c r="C28" s="200" t="s">
        <v>6</v>
      </c>
      <c r="D28" s="201"/>
      <c r="E28" s="202" t="s">
        <v>7</v>
      </c>
      <c r="F28" s="203"/>
      <c r="G28" s="200" t="s">
        <v>8</v>
      </c>
      <c r="H28" s="201"/>
      <c r="I28" s="200" t="s">
        <v>2</v>
      </c>
      <c r="J28" s="214"/>
      <c r="K28" s="47" t="s">
        <v>7</v>
      </c>
    </row>
    <row r="29" spans="1:11" ht="17.25" customHeight="1">
      <c r="A29" s="232" t="s">
        <v>74</v>
      </c>
      <c r="B29" s="233"/>
      <c r="C29" s="178">
        <f>SUM(C30:D40)</f>
        <v>6665295</v>
      </c>
      <c r="D29" s="179"/>
      <c r="E29" s="207">
        <f>IF(C$29&gt;0,(C29/C$29)*100,0)</f>
        <v>100</v>
      </c>
      <c r="F29" s="208">
        <f>IF(E$5&gt;0,(E29/#REF!)*100,0)</f>
        <v>0</v>
      </c>
      <c r="G29" s="209" t="s">
        <v>33</v>
      </c>
      <c r="H29" s="210"/>
      <c r="I29" s="178">
        <f>SUM(I30:J34)</f>
        <v>0</v>
      </c>
      <c r="J29" s="217"/>
      <c r="K29" s="42">
        <f>IF(I$41&gt;0,(I29/I$41)*100,0)</f>
        <v>0</v>
      </c>
    </row>
    <row r="30" spans="1:11" ht="17.25" customHeight="1">
      <c r="A30" s="83" t="s">
        <v>39</v>
      </c>
      <c r="B30" s="84"/>
      <c r="C30" s="169">
        <v>6665295</v>
      </c>
      <c r="D30" s="170"/>
      <c r="E30" s="215">
        <f>IF(C$29&gt;0,(C30/C$29)*100,0)</f>
        <v>100</v>
      </c>
      <c r="F30" s="216">
        <f>IF(E$5&gt;0,(E30/#REF!)*100,0)</f>
        <v>0</v>
      </c>
      <c r="G30" s="211"/>
      <c r="H30" s="212"/>
      <c r="I30" s="169">
        <v>0</v>
      </c>
      <c r="J30" s="206"/>
      <c r="K30" s="45">
        <f>IF(I$41&gt;0,(I30/I$41)*100,0)</f>
        <v>0</v>
      </c>
    </row>
    <row r="31" spans="1:11" ht="17.25" customHeight="1">
      <c r="A31" s="83"/>
      <c r="B31" s="84"/>
      <c r="C31" s="169"/>
      <c r="D31" s="170"/>
      <c r="E31" s="215">
        <f aca="true" t="shared" si="2" ref="E31:E40">IF(C$29&gt;0,(C31/C$29)*100,0)</f>
        <v>0</v>
      </c>
      <c r="F31" s="216">
        <f>IF(E$5&gt;0,(E31/#REF!)*100,0)</f>
        <v>0</v>
      </c>
      <c r="G31" s="211"/>
      <c r="H31" s="212"/>
      <c r="I31" s="169"/>
      <c r="J31" s="206"/>
      <c r="K31" s="45">
        <f>IF(I$41&gt;0,(I31/I$41)*100,0)</f>
        <v>0</v>
      </c>
    </row>
    <row r="32" spans="1:11" ht="17.25" customHeight="1">
      <c r="A32" s="14"/>
      <c r="B32" s="25"/>
      <c r="C32" s="61"/>
      <c r="D32" s="62"/>
      <c r="E32" s="45"/>
      <c r="F32" s="46"/>
      <c r="G32" s="48"/>
      <c r="H32" s="25"/>
      <c r="I32" s="61"/>
      <c r="J32" s="63"/>
      <c r="K32" s="45"/>
    </row>
    <row r="33" spans="1:11" ht="17.25" customHeight="1">
      <c r="A33" s="14"/>
      <c r="B33" s="25"/>
      <c r="C33" s="61"/>
      <c r="D33" s="62"/>
      <c r="E33" s="45"/>
      <c r="F33" s="46"/>
      <c r="G33" s="48"/>
      <c r="H33" s="25"/>
      <c r="I33" s="61"/>
      <c r="J33" s="63"/>
      <c r="K33" s="45"/>
    </row>
    <row r="34" spans="1:11" ht="17.25" customHeight="1">
      <c r="A34" s="83"/>
      <c r="B34" s="84"/>
      <c r="C34" s="169"/>
      <c r="D34" s="170"/>
      <c r="E34" s="215">
        <f t="shared" si="2"/>
        <v>0</v>
      </c>
      <c r="F34" s="216">
        <f>IF(E$5&gt;0,(E34/#REF!)*100,0)</f>
        <v>0</v>
      </c>
      <c r="G34" s="221"/>
      <c r="H34" s="222"/>
      <c r="I34" s="169"/>
      <c r="J34" s="206"/>
      <c r="K34" s="45">
        <f>IF(I$41&gt;0,(I34/I$41)*100,0)</f>
        <v>0</v>
      </c>
    </row>
    <row r="35" spans="1:11" ht="17.25" customHeight="1">
      <c r="A35" s="83"/>
      <c r="B35" s="84"/>
      <c r="C35" s="169"/>
      <c r="D35" s="170"/>
      <c r="E35" s="215">
        <f t="shared" si="2"/>
        <v>0</v>
      </c>
      <c r="F35" s="216">
        <f>IF(E$5&gt;0,(E35/#REF!)*100,0)</f>
        <v>0</v>
      </c>
      <c r="G35" s="218" t="s">
        <v>42</v>
      </c>
      <c r="H35" s="219"/>
      <c r="I35" s="204">
        <f>SUM(I36:J37)</f>
        <v>6665295</v>
      </c>
      <c r="J35" s="220"/>
      <c r="K35" s="42">
        <f>IF(I$41&gt;0,(I35/I$41)*100,0)</f>
        <v>100</v>
      </c>
    </row>
    <row r="36" spans="1:11" ht="17.25" customHeight="1">
      <c r="A36" s="83"/>
      <c r="B36" s="84"/>
      <c r="C36" s="169"/>
      <c r="D36" s="170"/>
      <c r="E36" s="215">
        <f t="shared" si="2"/>
        <v>0</v>
      </c>
      <c r="F36" s="216">
        <f>IF(E$5&gt;0,(E36/#REF!)*100,0)</f>
        <v>0</v>
      </c>
      <c r="G36" s="211" t="s">
        <v>43</v>
      </c>
      <c r="H36" s="212"/>
      <c r="I36" s="169">
        <v>6611677</v>
      </c>
      <c r="J36" s="206"/>
      <c r="K36" s="45">
        <f>I36/I35*100</f>
        <v>99.19556448739328</v>
      </c>
    </row>
    <row r="37" spans="1:11" ht="17.25" customHeight="1">
      <c r="A37" s="83"/>
      <c r="B37" s="84"/>
      <c r="C37" s="169"/>
      <c r="D37" s="170"/>
      <c r="E37" s="215">
        <f t="shared" si="2"/>
        <v>0</v>
      </c>
      <c r="F37" s="216">
        <f>IF(E$5&gt;0,(E37/#REF!)*100,0)</f>
        <v>0</v>
      </c>
      <c r="G37" s="223" t="s">
        <v>46</v>
      </c>
      <c r="H37" s="224"/>
      <c r="I37" s="169">
        <v>53618</v>
      </c>
      <c r="J37" s="206"/>
      <c r="K37" s="45">
        <f>I37/I35*100</f>
        <v>0.8044355126067188</v>
      </c>
    </row>
    <row r="38" spans="1:11" ht="17.25" customHeight="1">
      <c r="A38" s="83"/>
      <c r="B38" s="84"/>
      <c r="C38" s="169"/>
      <c r="D38" s="170"/>
      <c r="E38" s="215">
        <f t="shared" si="2"/>
        <v>0</v>
      </c>
      <c r="F38" s="216">
        <f>IF(E$5&gt;0,(E38/#REF!)*100,0)</f>
        <v>0</v>
      </c>
      <c r="G38" s="211"/>
      <c r="H38" s="212"/>
      <c r="I38" s="169"/>
      <c r="J38" s="206"/>
      <c r="K38" s="45">
        <f>IF(I$41&gt;0,(I38/I$41)*100,0)</f>
        <v>0</v>
      </c>
    </row>
    <row r="39" spans="1:11" ht="17.25" customHeight="1">
      <c r="A39" s="14"/>
      <c r="B39" s="25"/>
      <c r="C39" s="61"/>
      <c r="D39" s="62"/>
      <c r="E39" s="45"/>
      <c r="F39" s="46"/>
      <c r="G39" s="48"/>
      <c r="H39" s="25"/>
      <c r="I39" s="61"/>
      <c r="J39" s="63"/>
      <c r="K39" s="45"/>
    </row>
    <row r="40" spans="1:11" ht="17.25" customHeight="1">
      <c r="A40" s="83"/>
      <c r="B40" s="84"/>
      <c r="C40" s="169"/>
      <c r="D40" s="170"/>
      <c r="E40" s="215">
        <f t="shared" si="2"/>
        <v>0</v>
      </c>
      <c r="F40" s="216">
        <f>IF(E$5&gt;0,(E40/#REF!)*100,0)</f>
        <v>0</v>
      </c>
      <c r="G40" s="211"/>
      <c r="H40" s="212"/>
      <c r="I40" s="169"/>
      <c r="J40" s="206"/>
      <c r="K40" s="45">
        <f>IF(I$41&gt;0,(I40/I$41)*100,0)</f>
        <v>0</v>
      </c>
    </row>
    <row r="41" spans="1:12" ht="19.5" customHeight="1" thickBot="1">
      <c r="A41" s="88" t="s">
        <v>32</v>
      </c>
      <c r="B41" s="89"/>
      <c r="C41" s="189">
        <f>SUM(C30:D40)</f>
        <v>6665295</v>
      </c>
      <c r="D41" s="190"/>
      <c r="E41" s="226">
        <f>IF(C$29&gt;0,(C41/C$29)*100,0)</f>
        <v>100</v>
      </c>
      <c r="F41" s="227">
        <f>IF(E$5&gt;0,(E41/#REF!)*100,0)</f>
        <v>0</v>
      </c>
      <c r="G41" s="228" t="s">
        <v>34</v>
      </c>
      <c r="H41" s="229"/>
      <c r="I41" s="189">
        <f>I29+I35</f>
        <v>6665295</v>
      </c>
      <c r="J41" s="230"/>
      <c r="K41" s="49">
        <f>IF(I$41&gt;0,(I41/I$41)*100,0)</f>
        <v>100</v>
      </c>
      <c r="L41" s="11"/>
    </row>
    <row r="42" spans="2:11" s="4" customFormat="1" ht="16.5" customHeight="1">
      <c r="B42" s="225"/>
      <c r="C42" s="231"/>
      <c r="D42" s="231"/>
      <c r="E42" s="231"/>
      <c r="F42" s="231"/>
      <c r="G42" s="231"/>
      <c r="H42" s="231"/>
      <c r="I42" s="231"/>
      <c r="J42" s="231"/>
      <c r="K42" s="231"/>
    </row>
    <row r="43" spans="2:11" ht="16.5" customHeight="1">
      <c r="B43" s="225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2:11" ht="16.5" customHeight="1">
      <c r="B44" s="225"/>
      <c r="C44" s="225"/>
      <c r="D44" s="225"/>
      <c r="E44" s="225"/>
      <c r="F44" s="225"/>
      <c r="G44" s="225"/>
      <c r="H44" s="225"/>
      <c r="I44" s="225"/>
      <c r="J44" s="225"/>
      <c r="K44" s="225"/>
    </row>
  </sheetData>
  <sheetProtection/>
  <mergeCells count="146">
    <mergeCell ref="B42:K42"/>
    <mergeCell ref="B13:C13"/>
    <mergeCell ref="B14:C14"/>
    <mergeCell ref="D10:E10"/>
    <mergeCell ref="D13:E13"/>
    <mergeCell ref="D14:E14"/>
    <mergeCell ref="D11:E11"/>
    <mergeCell ref="D12:E12"/>
    <mergeCell ref="B11:C11"/>
    <mergeCell ref="B12:C12"/>
    <mergeCell ref="C38:D38"/>
    <mergeCell ref="E38:F38"/>
    <mergeCell ref="G38:H38"/>
    <mergeCell ref="B43:K43"/>
    <mergeCell ref="B44:K44"/>
    <mergeCell ref="A41:B41"/>
    <mergeCell ref="C41:D41"/>
    <mergeCell ref="E41:F41"/>
    <mergeCell ref="G41:H41"/>
    <mergeCell ref="I41:J41"/>
    <mergeCell ref="C36:D36"/>
    <mergeCell ref="E36:F36"/>
    <mergeCell ref="G36:H36"/>
    <mergeCell ref="I38:J38"/>
    <mergeCell ref="A40:B40"/>
    <mergeCell ref="C40:D40"/>
    <mergeCell ref="E40:F40"/>
    <mergeCell ref="G40:H40"/>
    <mergeCell ref="I40:J40"/>
    <mergeCell ref="A38:B38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A30:B30"/>
    <mergeCell ref="C30:D30"/>
    <mergeCell ref="E30:F30"/>
    <mergeCell ref="I34:J34"/>
    <mergeCell ref="A35:B35"/>
    <mergeCell ref="C35:D35"/>
    <mergeCell ref="E35:F35"/>
    <mergeCell ref="G35:H35"/>
    <mergeCell ref="I35:J35"/>
    <mergeCell ref="A34:B34"/>
    <mergeCell ref="B26:K26"/>
    <mergeCell ref="C27:H27"/>
    <mergeCell ref="I27:K27"/>
    <mergeCell ref="I28:J28"/>
    <mergeCell ref="I31:J31"/>
    <mergeCell ref="A31:B31"/>
    <mergeCell ref="C31:D31"/>
    <mergeCell ref="E31:F31"/>
    <mergeCell ref="G31:H31"/>
    <mergeCell ref="I29:J29"/>
    <mergeCell ref="A17:C17"/>
    <mergeCell ref="H17:I17"/>
    <mergeCell ref="F17:G17"/>
    <mergeCell ref="I30:J30"/>
    <mergeCell ref="A29:B29"/>
    <mergeCell ref="C29:D29"/>
    <mergeCell ref="E29:F29"/>
    <mergeCell ref="G29:H29"/>
    <mergeCell ref="G30:H30"/>
    <mergeCell ref="B25:K25"/>
    <mergeCell ref="A28:B28"/>
    <mergeCell ref="C28:D28"/>
    <mergeCell ref="E28:F28"/>
    <mergeCell ref="G28:H28"/>
    <mergeCell ref="J14:K14"/>
    <mergeCell ref="A18:C18"/>
    <mergeCell ref="D18:E18"/>
    <mergeCell ref="F18:G18"/>
    <mergeCell ref="H18:I18"/>
    <mergeCell ref="J18:K18"/>
    <mergeCell ref="J12:K12"/>
    <mergeCell ref="H12:I12"/>
    <mergeCell ref="J13:K13"/>
    <mergeCell ref="H11:I11"/>
    <mergeCell ref="A16:C16"/>
    <mergeCell ref="D16:E16"/>
    <mergeCell ref="F16:G16"/>
    <mergeCell ref="H16:I16"/>
    <mergeCell ref="J16:K16"/>
    <mergeCell ref="F15:G15"/>
    <mergeCell ref="H15:I15"/>
    <mergeCell ref="J15:K15"/>
    <mergeCell ref="H19:I19"/>
    <mergeCell ref="J10:K10"/>
    <mergeCell ref="H10:I10"/>
    <mergeCell ref="F13:G13"/>
    <mergeCell ref="F11:G11"/>
    <mergeCell ref="F12:G12"/>
    <mergeCell ref="J11:K11"/>
    <mergeCell ref="J19:K19"/>
    <mergeCell ref="D19:E19"/>
    <mergeCell ref="F19:G19"/>
    <mergeCell ref="J17:K17"/>
    <mergeCell ref="J7:K7"/>
    <mergeCell ref="A19:C19"/>
    <mergeCell ref="B7:C7"/>
    <mergeCell ref="D7:E7"/>
    <mergeCell ref="F7:G7"/>
    <mergeCell ref="D15:E15"/>
    <mergeCell ref="J9:K9"/>
    <mergeCell ref="B1:K1"/>
    <mergeCell ref="B2:K2"/>
    <mergeCell ref="C3:H3"/>
    <mergeCell ref="I3:K3"/>
    <mergeCell ref="J8:K8"/>
    <mergeCell ref="A20:C20"/>
    <mergeCell ref="D20:E20"/>
    <mergeCell ref="F20:G20"/>
    <mergeCell ref="H20:I20"/>
    <mergeCell ref="J20:K20"/>
    <mergeCell ref="D6:E6"/>
    <mergeCell ref="F6:G6"/>
    <mergeCell ref="H6:I6"/>
    <mergeCell ref="H7:I7"/>
    <mergeCell ref="J6:K6"/>
    <mergeCell ref="D8:E8"/>
    <mergeCell ref="D9:E9"/>
    <mergeCell ref="F8:G8"/>
    <mergeCell ref="F9:G9"/>
    <mergeCell ref="A6:C6"/>
    <mergeCell ref="F4:G5"/>
    <mergeCell ref="H4:K4"/>
    <mergeCell ref="H5:I5"/>
    <mergeCell ref="A4:C5"/>
    <mergeCell ref="D4:E5"/>
    <mergeCell ref="J5:K5"/>
    <mergeCell ref="D17:E17"/>
    <mergeCell ref="H8:I8"/>
    <mergeCell ref="H9:I9"/>
    <mergeCell ref="B8:C8"/>
    <mergeCell ref="B9:C9"/>
    <mergeCell ref="F14:G14"/>
    <mergeCell ref="H13:I13"/>
    <mergeCell ref="H14:I14"/>
    <mergeCell ref="F10:G10"/>
    <mergeCell ref="B10:C1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2021-03-05T10:34:20Z</cp:lastPrinted>
  <dcterms:created xsi:type="dcterms:W3CDTF">2011-04-19T02:39:36Z</dcterms:created>
  <dcterms:modified xsi:type="dcterms:W3CDTF">2021-04-21T06:11:17Z</dcterms:modified>
  <cp:category/>
  <cp:version/>
  <cp:contentType/>
  <cp:contentStatus/>
</cp:coreProperties>
</file>