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690" windowHeight="6135" activeTab="0"/>
  </bookViews>
  <sheets>
    <sheet name="收支" sheetId="1" r:id="rId1"/>
    <sheet name="餘絀撥補" sheetId="2" r:id="rId2"/>
    <sheet name="現金流量" sheetId="3" r:id="rId3"/>
    <sheet name="平衡表" sheetId="4" r:id="rId4"/>
  </sheets>
  <definedNames>
    <definedName name="_xlnm.Print_Area" localSheetId="3">'平衡表'!$A$2:$F$23</definedName>
    <definedName name="_xlnm.Print_Area" localSheetId="0">'收支'!$A$2:$D$29</definedName>
    <definedName name="_xlnm.Print_Area" localSheetId="1">'餘絀撥補'!$A$2:$D$29</definedName>
  </definedNames>
  <calcPr fullCalcOnLoad="1"/>
</workbook>
</file>

<file path=xl/sharedStrings.xml><?xml version="1.0" encoding="utf-8"?>
<sst xmlns="http://schemas.openxmlformats.org/spreadsheetml/2006/main" count="113" uniqueCount="108">
  <si>
    <t>本年度決算數</t>
  </si>
  <si>
    <t>％</t>
  </si>
  <si>
    <t>餘絀</t>
  </si>
  <si>
    <t>決算數</t>
  </si>
  <si>
    <t xml:space="preserve">   減：增加預付費用</t>
  </si>
  <si>
    <t xml:space="preserve">       增加應收款項</t>
  </si>
  <si>
    <t>金額</t>
  </si>
  <si>
    <t>資產</t>
  </si>
  <si>
    <t>負債</t>
  </si>
  <si>
    <t>國家金融安定基金收支餘絀決算表</t>
  </si>
  <si>
    <t>原列決算數</t>
  </si>
  <si>
    <t>修正數</t>
  </si>
  <si>
    <t>國家金融安定基金餘絀撥補決算表</t>
  </si>
  <si>
    <t>─────────────────</t>
  </si>
  <si>
    <t>　　前期未分配賸餘</t>
  </si>
  <si>
    <t>　　公積轉列數</t>
  </si>
  <si>
    <t>　　填補累積短絀</t>
  </si>
  <si>
    <t>　　提存公積</t>
  </si>
  <si>
    <t>　　賸餘撥充基金數</t>
  </si>
  <si>
    <t>　　解繳國庫淨額</t>
  </si>
  <si>
    <t>　　其他依法分配數</t>
  </si>
  <si>
    <t xml:space="preserve">    本期短絀</t>
  </si>
  <si>
    <t xml:space="preserve">    前期待填補之短絀</t>
  </si>
  <si>
    <t>　　撥用賸餘</t>
  </si>
  <si>
    <t>　　撥用公積</t>
  </si>
  <si>
    <t>　　折減基金</t>
  </si>
  <si>
    <t>　　國庫撥款</t>
  </si>
  <si>
    <t>修正數</t>
  </si>
  <si>
    <t>決算核定數</t>
  </si>
  <si>
    <t>科        目</t>
  </si>
  <si>
    <t>　應付費用</t>
  </si>
  <si>
    <t>淨     值</t>
  </si>
  <si>
    <t>總　　　　計</t>
  </si>
  <si>
    <t>項        目</t>
  </si>
  <si>
    <t>項            目</t>
  </si>
  <si>
    <r>
      <t>待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之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短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華康粗明體"/>
        <family val="3"/>
      </rPr>
      <t>絀</t>
    </r>
  </si>
  <si>
    <t>科        目</t>
  </si>
  <si>
    <t>決算核定數</t>
  </si>
  <si>
    <t xml:space="preserve">    利息費用</t>
  </si>
  <si>
    <t xml:space="preserve">    手續費用</t>
  </si>
  <si>
    <t xml:space="preserve">    管理及總務費用</t>
  </si>
  <si>
    <r>
      <t>註：累計期貨合約損失</t>
    </r>
    <r>
      <rPr>
        <sz val="14"/>
        <color indexed="8"/>
        <rFont val="Times New Roman"/>
        <family val="1"/>
      </rPr>
      <t>916,043,161</t>
    </r>
    <r>
      <rPr>
        <sz val="14"/>
        <color indexed="8"/>
        <rFont val="標楷體"/>
        <family val="4"/>
      </rPr>
      <t>元，係包括已平倉損失</t>
    </r>
    <r>
      <rPr>
        <sz val="14"/>
        <color indexed="8"/>
        <rFont val="Times New Roman"/>
        <family val="1"/>
      </rPr>
      <t>878,163,161</t>
    </r>
    <r>
      <rPr>
        <sz val="14"/>
        <color indexed="8"/>
        <rFont val="標楷體"/>
        <family val="4"/>
      </rPr>
      <t>元及未平倉損失</t>
    </r>
    <r>
      <rPr>
        <sz val="14"/>
        <color indexed="8"/>
        <rFont val="Times New Roman"/>
        <family val="1"/>
      </rPr>
      <t>37,880,000</t>
    </r>
    <r>
      <rPr>
        <sz val="14"/>
        <color indexed="8"/>
        <rFont val="標楷體"/>
        <family val="4"/>
      </rPr>
      <t>元。</t>
    </r>
  </si>
  <si>
    <r>
      <t xml:space="preserve">        </t>
    </r>
    <r>
      <rPr>
        <sz val="14"/>
        <color indexed="8"/>
        <rFont val="標楷體"/>
        <family val="4"/>
      </rPr>
      <t>茲依財務會計準則「金融商品之揭露」公報之規定，揭露上開未平倉損失內容如次：</t>
    </r>
  </si>
  <si>
    <t>國家金融安定基金現金流量決算表</t>
  </si>
  <si>
    <t>────────────────</t>
  </si>
  <si>
    <t>───────────────</t>
  </si>
  <si>
    <t>國家金融安定基金平衡表</t>
  </si>
  <si>
    <t>科           目</t>
  </si>
  <si>
    <t xml:space="preserve">    流動資產</t>
  </si>
  <si>
    <t xml:space="preserve">    應收利息</t>
  </si>
  <si>
    <t xml:space="preserve">    長期投資</t>
  </si>
  <si>
    <t>總　　   　計</t>
  </si>
  <si>
    <t xml:space="preserve">    銀行存款</t>
  </si>
  <si>
    <t xml:space="preserve">    短期投資</t>
  </si>
  <si>
    <t xml:space="preserve">    有價證券</t>
  </si>
  <si>
    <t xml:space="preserve">    應收股利</t>
  </si>
  <si>
    <t xml:space="preserve">    長期股權投資</t>
  </si>
  <si>
    <t xml:space="preserve">    應收款項</t>
  </si>
  <si>
    <t xml:space="preserve">    預付費用</t>
  </si>
  <si>
    <t>　應付利息</t>
  </si>
  <si>
    <t>　長期債務</t>
  </si>
  <si>
    <t>　長期借款</t>
  </si>
  <si>
    <t>　累積賸餘</t>
  </si>
  <si>
    <t xml:space="preserve">    未實現有價證券增值利益</t>
  </si>
  <si>
    <t xml:space="preserve">    股利收入</t>
  </si>
  <si>
    <t xml:space="preserve">    利息收入</t>
  </si>
  <si>
    <t>業務成本與費用</t>
  </si>
  <si>
    <r>
      <t>賸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餘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之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部</t>
    </r>
  </si>
  <si>
    <r>
      <t>分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配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之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部</t>
    </r>
  </si>
  <si>
    <r>
      <t>未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分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配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賸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餘</t>
    </r>
  </si>
  <si>
    <r>
      <t>短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絀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之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部</t>
    </r>
  </si>
  <si>
    <r>
      <t>填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補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之</t>
    </r>
    <r>
      <rPr>
        <b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華康粗明體"/>
        <family val="3"/>
      </rPr>
      <t>部</t>
    </r>
  </si>
  <si>
    <t>　　本期賸餘</t>
  </si>
  <si>
    <t xml:space="preserve">    減：備抵有價證
        券跌價損失</t>
  </si>
  <si>
    <t xml:space="preserve">                                            中華民國94年度              單位：新臺幣元                  </t>
  </si>
  <si>
    <t xml:space="preserve">            　      中華民國94年度                    單位：新臺幣元                  </t>
  </si>
  <si>
    <t xml:space="preserve">                中華民國94年度                  單位：新臺幣元                  </t>
  </si>
  <si>
    <t xml:space="preserve">                       中華民國94年12月31日止           單位：新臺幣元                  </t>
  </si>
  <si>
    <t>　流動負債</t>
  </si>
  <si>
    <r>
      <t xml:space="preserve">    </t>
    </r>
    <r>
      <rPr>
        <b/>
        <sz val="13"/>
        <color indexed="8"/>
        <rFont val="華康粗明體"/>
        <family val="3"/>
      </rPr>
      <t>業務活動之淨現金流入(流出-)</t>
    </r>
  </si>
  <si>
    <r>
      <t>註：</t>
    </r>
    <r>
      <rPr>
        <b/>
        <sz val="9"/>
        <color indexed="8"/>
        <rFont val="標楷體"/>
        <family val="4"/>
      </rPr>
      <t>1</t>
    </r>
    <r>
      <rPr>
        <b/>
        <sz val="9"/>
        <color indexed="8"/>
        <rFont val="Times New Roman"/>
        <family val="1"/>
      </rPr>
      <t>.</t>
    </r>
    <r>
      <rPr>
        <b/>
        <sz val="9"/>
        <color indexed="8"/>
        <rFont val="華康粗明體"/>
        <family val="3"/>
      </rPr>
      <t>本表係採現金及約當現金基礎，包括現金及自投資日起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華康粗明體"/>
        <family val="3"/>
      </rPr>
      <t>個月內到期或清償之債權證券。</t>
    </r>
  </si>
  <si>
    <r>
      <t>　　</t>
    </r>
    <r>
      <rPr>
        <b/>
        <sz val="9"/>
        <color indexed="8"/>
        <rFont val="標楷體"/>
        <family val="4"/>
      </rPr>
      <t>2</t>
    </r>
    <r>
      <rPr>
        <b/>
        <sz val="9"/>
        <color indexed="8"/>
        <rFont val="華康粗明體"/>
        <family val="3"/>
      </rPr>
      <t>.本表「調整非現金項目」欄所列，包括提存呆帳、醫療折讓及短絀、折舊及折耗、攤銷、兌換短絀（賸餘－）、 處理資
      產短絀（賸餘－）、債務整理短絀（賸餘－）、其他、流動資產淨減（淨增－）、流動負債淨增（淨減－）。</t>
    </r>
  </si>
  <si>
    <t>業務活動之現金流量</t>
  </si>
  <si>
    <t xml:space="preserve">    本期賸餘(短絀-)</t>
  </si>
  <si>
    <t xml:space="preserve">    調整非現金項目</t>
  </si>
  <si>
    <t xml:space="preserve">       加：增加備抵有價證券投資損失</t>
  </si>
  <si>
    <t xml:space="preserve">               增加應付利息</t>
  </si>
  <si>
    <t xml:space="preserve">               增加應付費用</t>
  </si>
  <si>
    <t>投資活動之現金流量</t>
  </si>
  <si>
    <t xml:space="preserve">    減少短期投資</t>
  </si>
  <si>
    <t xml:space="preserve">    減少長期投資</t>
  </si>
  <si>
    <t>融資活動之現金流量</t>
  </si>
  <si>
    <t xml:space="preserve">    增加長期借款</t>
  </si>
  <si>
    <t xml:space="preserve">    增加基金、公積及填補短絀</t>
  </si>
  <si>
    <t xml:space="preserve">    減少長期借款</t>
  </si>
  <si>
    <t>現金及約當現金淨增(淨減-)</t>
  </si>
  <si>
    <t>期初現金及約當現金</t>
  </si>
  <si>
    <t>期末現金及約當現金</t>
  </si>
  <si>
    <r>
      <t xml:space="preserve">    </t>
    </r>
    <r>
      <rPr>
        <b/>
        <sz val="13"/>
        <color indexed="8"/>
        <rFont val="華康粗明體"/>
        <family val="3"/>
      </rPr>
      <t>投資活動之淨現金流入(流出-)</t>
    </r>
  </si>
  <si>
    <r>
      <t xml:space="preserve">    </t>
    </r>
    <r>
      <rPr>
        <b/>
        <sz val="13"/>
        <color indexed="8"/>
        <rFont val="華康粗明體"/>
        <family val="3"/>
      </rPr>
      <t>融資活動之淨現金流入(流出-)</t>
    </r>
  </si>
  <si>
    <t>匯率變動影響數</t>
  </si>
  <si>
    <t xml:space="preserve">    減：備抵長期股
        權投資損失</t>
  </si>
  <si>
    <r>
      <t>　累積餘絀</t>
    </r>
    <r>
      <rPr>
        <b/>
        <sz val="13"/>
        <color indexed="8"/>
        <rFont val="Times New Roman"/>
        <family val="1"/>
      </rPr>
      <t>(-)</t>
    </r>
  </si>
  <si>
    <t>　權益調整</t>
  </si>
  <si>
    <t>　未實現長期
  股權投資損
  失</t>
  </si>
  <si>
    <t>註：依據「國家金融安定基金設置及管理條例」第十三條規定，本基金不受預算法有關規定之限制，故無預算列數。</t>
  </si>
  <si>
    <t>業務收入</t>
  </si>
  <si>
    <t>本期賸餘(短絀-)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</si>
</sst>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#,##0_);\(#,##0\)"/>
    <numFmt numFmtId="180" formatCode="#,##0_);[Red]\(#,##0\)"/>
    <numFmt numFmtId="181" formatCode="0_ "/>
    <numFmt numFmtId="182" formatCode="[$-404]ggge&quot;年&quot;m&quot;月&quot;d&quot;日&quot;"/>
    <numFmt numFmtId="183" formatCode="0.00_ "/>
    <numFmt numFmtId="184" formatCode="0.0_ "/>
    <numFmt numFmtId="185" formatCode="m&quot;月&quot;d&quot;日&quot;"/>
    <numFmt numFmtId="186" formatCode="_(* #,##0.00_);_(&quot;–&quot;* #,##0.00_);_(* &quot;…&quot;_);_(@_)"/>
    <numFmt numFmtId="187" formatCode="#,##0.00_ "/>
    <numFmt numFmtId="188" formatCode="_(\+* #,##0.00_);_(\-* #,##0.00_);_(* &quot;…&quot;_);_(@_)"/>
    <numFmt numFmtId="189" formatCode="_(&quot; +&quot;* #,##0.00_);_(&quot;–&quot;* #,##0.00_);_(* &quot;…&quot;_);_(@_)"/>
    <numFmt numFmtId="190" formatCode="_(* #,##0.00_);_(* #,##0.00_);_(* &quot;…&quot;_);_(@_)"/>
    <numFmt numFmtId="191" formatCode="_(* #,##0.00_);_(&quot;–&quot;* #,##0.00_);_(* &quot;&quot;_);_(@_)"/>
  </numFmts>
  <fonts count="34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b/>
      <sz val="20"/>
      <color indexed="8"/>
      <name val="華康粗明體"/>
      <family val="3"/>
    </font>
    <font>
      <b/>
      <sz val="13"/>
      <color indexed="8"/>
      <name val="華康粗明體"/>
      <family val="3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b/>
      <sz val="22"/>
      <color indexed="8"/>
      <name val="華康粗明體"/>
      <family val="3"/>
    </font>
    <font>
      <b/>
      <sz val="14"/>
      <color indexed="8"/>
      <name val="華康粗明體"/>
      <family val="3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華康粗明體"/>
      <family val="3"/>
    </font>
    <font>
      <b/>
      <sz val="14"/>
      <color indexed="8"/>
      <name val="Times New Roman"/>
      <family val="1"/>
    </font>
    <font>
      <b/>
      <sz val="10"/>
      <color indexed="8"/>
      <name val="華康粗明體"/>
      <family val="3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1"/>
      <color indexed="8"/>
      <name val="Times New Roman"/>
      <family val="1"/>
    </font>
    <font>
      <b/>
      <sz val="9"/>
      <color indexed="8"/>
      <name val="華康粗明體"/>
      <family val="3"/>
    </font>
    <font>
      <b/>
      <sz val="9"/>
      <color indexed="8"/>
      <name val="標楷體"/>
      <family val="4"/>
    </font>
    <font>
      <b/>
      <sz val="9"/>
      <color indexed="8"/>
      <name val="Times New Roman"/>
      <family val="1"/>
    </font>
    <font>
      <sz val="9"/>
      <color indexed="8"/>
      <name val="華康粗明體"/>
      <family val="3"/>
    </font>
    <font>
      <sz val="20"/>
      <color indexed="8"/>
      <name val="新細明體"/>
      <family val="1"/>
    </font>
    <font>
      <sz val="12"/>
      <color indexed="8"/>
      <name val="華康粗明體"/>
      <family val="3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b/>
      <sz val="9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176" fontId="7" fillId="0" borderId="3" xfId="0" applyNumberFormat="1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left" vertical="center" wrapText="1" indent="2"/>
    </xf>
    <xf numFmtId="176" fontId="12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center"/>
    </xf>
    <xf numFmtId="0" fontId="12" fillId="0" borderId="0" xfId="15" applyFont="1">
      <alignment/>
      <protection/>
    </xf>
    <xf numFmtId="0" fontId="21" fillId="0" borderId="0" xfId="0" applyFont="1" applyBorder="1" applyAlignment="1" applyProtection="1" quotePrefix="1">
      <alignment horizontal="right" vertical="center"/>
      <protection/>
    </xf>
    <xf numFmtId="49" fontId="21" fillId="0" borderId="0" xfId="0" applyNumberFormat="1" applyFont="1" applyBorder="1" applyAlignment="1" applyProtection="1" quotePrefix="1">
      <alignment horizontal="distributed" vertical="center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9" fontId="9" fillId="0" borderId="0" xfId="0" applyNumberFormat="1" applyFont="1" applyBorder="1" applyAlignment="1" applyProtection="1">
      <alignment vertical="center"/>
      <protection/>
    </xf>
    <xf numFmtId="190" fontId="9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176" fontId="7" fillId="0" borderId="5" xfId="0" applyNumberFormat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/>
    </xf>
    <xf numFmtId="176" fontId="23" fillId="0" borderId="0" xfId="0" applyNumberFormat="1" applyFont="1" applyAlignment="1">
      <alignment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30" fillId="0" borderId="0" xfId="0" applyNumberFormat="1" applyFont="1" applyAlignment="1">
      <alignment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 wrapText="1" indent="1"/>
    </xf>
    <xf numFmtId="176" fontId="19" fillId="0" borderId="8" xfId="0" applyNumberFormat="1" applyFont="1" applyBorder="1" applyAlignment="1">
      <alignment horizontal="left" vertical="center" wrapText="1" indent="1"/>
    </xf>
    <xf numFmtId="176" fontId="19" fillId="0" borderId="8" xfId="0" applyNumberFormat="1" applyFont="1" applyBorder="1" applyAlignment="1">
      <alignment horizontal="left" vertical="center" wrapText="1" indent="2"/>
    </xf>
    <xf numFmtId="176" fontId="19" fillId="0" borderId="4" xfId="0" applyNumberFormat="1" applyFont="1" applyBorder="1" applyAlignment="1">
      <alignment horizontal="left" vertical="center" wrapText="1" indent="1"/>
    </xf>
    <xf numFmtId="176" fontId="19" fillId="0" borderId="4" xfId="0" applyNumberFormat="1" applyFont="1" applyBorder="1" applyAlignment="1">
      <alignment horizontal="left" vertical="center" wrapText="1" indent="2"/>
    </xf>
    <xf numFmtId="0" fontId="12" fillId="0" borderId="0" xfId="15" applyFont="1" applyProtection="1">
      <alignment/>
      <protection/>
    </xf>
    <xf numFmtId="0" fontId="14" fillId="0" borderId="0" xfId="15" applyFo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0" xfId="15" applyFont="1" applyAlignment="1" applyProtection="1">
      <alignment vertical="center"/>
      <protection/>
    </xf>
    <xf numFmtId="0" fontId="16" fillId="0" borderId="9" xfId="15" applyFont="1" applyBorder="1" applyAlignment="1" applyProtection="1">
      <alignment horizontal="center" vertical="center"/>
      <protection/>
    </xf>
    <xf numFmtId="0" fontId="16" fillId="0" borderId="10" xfId="15" applyFont="1" applyBorder="1" applyAlignment="1" applyProtection="1">
      <alignment horizontal="center" vertical="center"/>
      <protection/>
    </xf>
    <xf numFmtId="41" fontId="16" fillId="0" borderId="10" xfId="0" applyNumberFormat="1" applyFont="1" applyBorder="1" applyAlignment="1" applyProtection="1">
      <alignment horizontal="center" vertical="center"/>
      <protection/>
    </xf>
    <xf numFmtId="41" fontId="16" fillId="0" borderId="11" xfId="0" applyNumberFormat="1" applyFont="1" applyBorder="1" applyAlignment="1" applyProtection="1">
      <alignment horizontal="center" vertical="center"/>
      <protection/>
    </xf>
    <xf numFmtId="0" fontId="17" fillId="0" borderId="0" xfId="15" applyFont="1" applyProtection="1">
      <alignment/>
      <protection/>
    </xf>
    <xf numFmtId="0" fontId="7" fillId="0" borderId="2" xfId="15" applyFont="1" applyBorder="1" applyAlignment="1" applyProtection="1">
      <alignment horizontal="left" vertical="center"/>
      <protection/>
    </xf>
    <xf numFmtId="0" fontId="19" fillId="0" borderId="8" xfId="15" applyFont="1" applyBorder="1" applyAlignment="1" applyProtection="1">
      <alignment horizontal="left" vertical="center"/>
      <protection/>
    </xf>
    <xf numFmtId="0" fontId="7" fillId="0" borderId="8" xfId="15" applyFont="1" applyBorder="1" applyAlignment="1" applyProtection="1">
      <alignment horizontal="left" vertical="center"/>
      <protection/>
    </xf>
    <xf numFmtId="0" fontId="7" fillId="0" borderId="8" xfId="15" applyFont="1" applyBorder="1" applyAlignment="1" applyProtection="1">
      <alignment vertical="center"/>
      <protection/>
    </xf>
    <xf numFmtId="0" fontId="19" fillId="0" borderId="8" xfId="15" applyFont="1" applyBorder="1" applyAlignment="1" applyProtection="1">
      <alignment vertical="center"/>
      <protection/>
    </xf>
    <xf numFmtId="0" fontId="17" fillId="0" borderId="0" xfId="15" applyFont="1" applyBorder="1" applyProtection="1">
      <alignment/>
      <protection/>
    </xf>
    <xf numFmtId="0" fontId="16" fillId="0" borderId="8" xfId="15" applyFont="1" applyBorder="1" applyAlignment="1" applyProtection="1">
      <alignment horizontal="left" vertical="center"/>
      <protection/>
    </xf>
    <xf numFmtId="0" fontId="16" fillId="0" borderId="6" xfId="1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/>
      <protection/>
    </xf>
    <xf numFmtId="0" fontId="19" fillId="0" borderId="8" xfId="0" applyFont="1" applyBorder="1" applyAlignment="1" applyProtection="1">
      <alignment horizontal="left"/>
      <protection/>
    </xf>
    <xf numFmtId="0" fontId="16" fillId="0" borderId="8" xfId="0" applyFont="1" applyBorder="1" applyAlignment="1" applyProtection="1">
      <alignment horizontal="left"/>
      <protection/>
    </xf>
    <xf numFmtId="41" fontId="14" fillId="0" borderId="12" xfId="0" applyNumberFormat="1" applyFont="1" applyBorder="1" applyAlignment="1" applyProtection="1">
      <alignment/>
      <protection/>
    </xf>
    <xf numFmtId="0" fontId="13" fillId="0" borderId="0" xfId="15" applyFont="1" applyAlignment="1" applyProtection="1">
      <alignment horizontal="center" vertical="center"/>
      <protection/>
    </xf>
    <xf numFmtId="0" fontId="14" fillId="0" borderId="0" xfId="15" applyFont="1" applyAlignment="1" applyProtection="1">
      <alignment horizontal="center" vertical="center"/>
      <protection/>
    </xf>
    <xf numFmtId="0" fontId="12" fillId="0" borderId="0" xfId="15" applyFont="1" applyAlignment="1" applyProtection="1">
      <alignment horizontal="center" vertical="center"/>
      <protection/>
    </xf>
    <xf numFmtId="0" fontId="16" fillId="0" borderId="11" xfId="15" applyFont="1" applyBorder="1" applyAlignment="1" applyProtection="1">
      <alignment horizontal="center" vertical="center"/>
      <protection/>
    </xf>
    <xf numFmtId="0" fontId="7" fillId="0" borderId="2" xfId="15" applyFont="1" applyBorder="1" applyAlignment="1" applyProtection="1">
      <alignment vertical="center"/>
      <protection/>
    </xf>
    <xf numFmtId="0" fontId="7" fillId="0" borderId="6" xfId="15" applyFont="1" applyBorder="1" applyAlignment="1" applyProtection="1">
      <alignment vertical="center"/>
      <protection/>
    </xf>
    <xf numFmtId="191" fontId="8" fillId="0" borderId="3" xfId="0" applyNumberFormat="1" applyFont="1" applyBorder="1" applyAlignment="1" applyProtection="1">
      <alignment horizontal="right" vertical="center"/>
      <protection/>
    </xf>
    <xf numFmtId="191" fontId="8" fillId="0" borderId="13" xfId="0" applyNumberFormat="1" applyFont="1" applyBorder="1" applyAlignment="1" applyProtection="1">
      <alignment horizontal="right" vertical="center"/>
      <protection/>
    </xf>
    <xf numFmtId="191" fontId="24" fillId="0" borderId="4" xfId="0" applyNumberFormat="1" applyFont="1" applyBorder="1" applyAlignment="1" applyProtection="1">
      <alignment horizontal="right" vertical="center"/>
      <protection locked="0"/>
    </xf>
    <xf numFmtId="191" fontId="24" fillId="0" borderId="8" xfId="0" applyNumberFormat="1" applyFont="1" applyBorder="1" applyAlignment="1" applyProtection="1">
      <alignment horizontal="right" vertical="center"/>
      <protection locked="0"/>
    </xf>
    <xf numFmtId="191" fontId="24" fillId="0" borderId="14" xfId="0" applyNumberFormat="1" applyFont="1" applyBorder="1" applyAlignment="1" applyProtection="1">
      <alignment horizontal="right" vertical="center"/>
      <protection locked="0"/>
    </xf>
    <xf numFmtId="191" fontId="24" fillId="0" borderId="4" xfId="0" applyNumberFormat="1" applyFont="1" applyBorder="1" applyAlignment="1" applyProtection="1">
      <alignment horizontal="right" vertical="center"/>
      <protection/>
    </xf>
    <xf numFmtId="191" fontId="24" fillId="0" borderId="8" xfId="0" applyNumberFormat="1" applyFont="1" applyBorder="1" applyAlignment="1" applyProtection="1">
      <alignment horizontal="right" vertical="center"/>
      <protection/>
    </xf>
    <xf numFmtId="191" fontId="24" fillId="0" borderId="14" xfId="0" applyNumberFormat="1" applyFont="1" applyBorder="1" applyAlignment="1" applyProtection="1">
      <alignment horizontal="right" vertical="center"/>
      <protection/>
    </xf>
    <xf numFmtId="191" fontId="8" fillId="0" borderId="4" xfId="0" applyNumberFormat="1" applyFont="1" applyBorder="1" applyAlignment="1" applyProtection="1">
      <alignment horizontal="right" vertical="center"/>
      <protection/>
    </xf>
    <xf numFmtId="191" fontId="8" fillId="0" borderId="14" xfId="0" applyNumberFormat="1" applyFont="1" applyBorder="1" applyAlignment="1" applyProtection="1">
      <alignment horizontal="right" vertical="center"/>
      <protection/>
    </xf>
    <xf numFmtId="191" fontId="32" fillId="0" borderId="0" xfId="0" applyNumberFormat="1" applyFont="1" applyAlignment="1" applyProtection="1">
      <alignment horizontal="right" vertical="center"/>
      <protection/>
    </xf>
    <xf numFmtId="191" fontId="8" fillId="0" borderId="7" xfId="0" applyNumberFormat="1" applyFont="1" applyBorder="1" applyAlignment="1" applyProtection="1">
      <alignment horizontal="right" vertical="center"/>
      <protection/>
    </xf>
    <xf numFmtId="191" fontId="8" fillId="0" borderId="15" xfId="0" applyNumberFormat="1" applyFont="1" applyBorder="1" applyAlignment="1" applyProtection="1">
      <alignment horizontal="right" vertical="center"/>
      <protection/>
    </xf>
    <xf numFmtId="191" fontId="8" fillId="0" borderId="4" xfId="15" applyNumberFormat="1" applyFont="1" applyBorder="1" applyAlignment="1" applyProtection="1">
      <alignment horizontal="right" vertical="center"/>
      <protection/>
    </xf>
    <xf numFmtId="191" fontId="8" fillId="0" borderId="8" xfId="0" applyNumberFormat="1" applyFont="1" applyBorder="1" applyAlignment="1" applyProtection="1">
      <alignment horizontal="right" vertical="center"/>
      <protection/>
    </xf>
    <xf numFmtId="191" fontId="8" fillId="0" borderId="14" xfId="15" applyNumberFormat="1" applyFont="1" applyBorder="1" applyAlignment="1" applyProtection="1">
      <alignment horizontal="right" vertical="center"/>
      <protection/>
    </xf>
    <xf numFmtId="191" fontId="24" fillId="0" borderId="4" xfId="15" applyNumberFormat="1" applyFont="1" applyBorder="1" applyAlignment="1" applyProtection="1">
      <alignment horizontal="right" vertical="center"/>
      <protection locked="0"/>
    </xf>
    <xf numFmtId="191" fontId="24" fillId="0" borderId="14" xfId="15" applyNumberFormat="1" applyFont="1" applyBorder="1" applyAlignment="1" applyProtection="1">
      <alignment horizontal="right" vertical="center"/>
      <protection/>
    </xf>
    <xf numFmtId="191" fontId="24" fillId="0" borderId="4" xfId="15" applyNumberFormat="1" applyFont="1" applyBorder="1" applyAlignment="1" applyProtection="1">
      <alignment horizontal="right" vertical="center"/>
      <protection/>
    </xf>
    <xf numFmtId="191" fontId="24" fillId="0" borderId="0" xfId="0" applyNumberFormat="1" applyFont="1" applyBorder="1" applyAlignment="1" applyProtection="1">
      <alignment horizontal="right" vertical="center"/>
      <protection/>
    </xf>
    <xf numFmtId="191" fontId="8" fillId="0" borderId="7" xfId="15" applyNumberFormat="1" applyFont="1" applyBorder="1" applyAlignment="1" applyProtection="1">
      <alignment horizontal="right" vertical="center"/>
      <protection/>
    </xf>
    <xf numFmtId="191" fontId="8" fillId="0" borderId="15" xfId="15" applyNumberFormat="1" applyFont="1" applyBorder="1" applyAlignment="1" applyProtection="1">
      <alignment horizontal="right" vertical="center"/>
      <protection/>
    </xf>
    <xf numFmtId="191" fontId="24" fillId="0" borderId="13" xfId="15" applyNumberFormat="1" applyFont="1" applyBorder="1" applyAlignment="1" applyProtection="1">
      <alignment horizontal="right" vertical="center"/>
      <protection/>
    </xf>
    <xf numFmtId="191" fontId="24" fillId="0" borderId="14" xfId="15" applyNumberFormat="1" applyFont="1" applyBorder="1" applyAlignment="1" applyProtection="1">
      <alignment horizontal="right" vertical="center"/>
      <protection locked="0"/>
    </xf>
    <xf numFmtId="191" fontId="8" fillId="0" borderId="14" xfId="0" applyNumberFormat="1" applyFont="1" applyBorder="1" applyAlignment="1" applyProtection="1">
      <alignment horizontal="right" vertical="center"/>
      <protection locked="0"/>
    </xf>
    <xf numFmtId="191" fontId="8" fillId="0" borderId="14" xfId="15" applyNumberFormat="1" applyFont="1" applyBorder="1" applyAlignment="1" applyProtection="1">
      <alignment horizontal="right" vertical="center"/>
      <protection locked="0"/>
    </xf>
    <xf numFmtId="191" fontId="8" fillId="0" borderId="4" xfId="0" applyNumberFormat="1" applyFont="1" applyBorder="1" applyAlignment="1">
      <alignment horizontal="right" vertical="center"/>
    </xf>
    <xf numFmtId="191" fontId="24" fillId="0" borderId="4" xfId="0" applyNumberFormat="1" applyFont="1" applyBorder="1" applyAlignment="1">
      <alignment horizontal="right" vertical="center"/>
    </xf>
    <xf numFmtId="191" fontId="8" fillId="0" borderId="7" xfId="0" applyNumberFormat="1" applyFont="1" applyBorder="1" applyAlignment="1">
      <alignment horizontal="right" vertical="center"/>
    </xf>
    <xf numFmtId="191" fontId="24" fillId="0" borderId="4" xfId="0" applyNumberFormat="1" applyFont="1" applyBorder="1" applyAlignment="1" applyProtection="1">
      <alignment vertical="center"/>
      <protection locked="0"/>
    </xf>
    <xf numFmtId="191" fontId="8" fillId="0" borderId="4" xfId="0" applyNumberFormat="1" applyFont="1" applyBorder="1" applyAlignment="1">
      <alignment vertical="center"/>
    </xf>
    <xf numFmtId="191" fontId="9" fillId="0" borderId="8" xfId="0" applyNumberFormat="1" applyFont="1" applyBorder="1" applyAlignment="1">
      <alignment vertical="center"/>
    </xf>
    <xf numFmtId="191" fontId="31" fillId="0" borderId="8" xfId="0" applyNumberFormat="1" applyFont="1" applyBorder="1" applyAlignment="1">
      <alignment vertical="center"/>
    </xf>
    <xf numFmtId="191" fontId="11" fillId="0" borderId="4" xfId="18" applyNumberFormat="1" applyFont="1" applyBorder="1" applyAlignment="1">
      <alignment vertical="center"/>
    </xf>
    <xf numFmtId="191" fontId="9" fillId="0" borderId="6" xfId="0" applyNumberFormat="1" applyFont="1" applyBorder="1" applyAlignment="1">
      <alignment vertical="center"/>
    </xf>
    <xf numFmtId="191" fontId="9" fillId="0" borderId="0" xfId="0" applyNumberFormat="1" applyFont="1" applyBorder="1" applyAlignment="1">
      <alignment vertical="center"/>
    </xf>
    <xf numFmtId="191" fontId="31" fillId="0" borderId="0" xfId="0" applyNumberFormat="1" applyFont="1" applyBorder="1" applyAlignment="1">
      <alignment vertical="center"/>
    </xf>
    <xf numFmtId="191" fontId="9" fillId="0" borderId="15" xfId="0" applyNumberFormat="1" applyFont="1" applyBorder="1" applyAlignment="1">
      <alignment vertical="center"/>
    </xf>
    <xf numFmtId="191" fontId="8" fillId="0" borderId="4" xfId="15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176" fontId="5" fillId="0" borderId="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16" xfId="0" applyFont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 quotePrefix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8" fillId="0" borderId="0" xfId="0" applyFont="1" applyAlignment="1" applyProtection="1">
      <alignment wrapText="1"/>
      <protection/>
    </xf>
    <xf numFmtId="0" fontId="6" fillId="0" borderId="0" xfId="0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7">
    <cellStyle name="Normal" xfId="0"/>
    <cellStyle name="一般_國安基金_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75" zoomScaleNormal="75" workbookViewId="0" topLeftCell="A6">
      <selection activeCell="C14" sqref="C14:C16"/>
    </sheetView>
  </sheetViews>
  <sheetFormatPr defaultColWidth="9.00390625" defaultRowHeight="16.5"/>
  <cols>
    <col min="1" max="1" width="31.75390625" style="18" customWidth="1"/>
    <col min="2" max="4" width="21.50390625" style="18" customWidth="1"/>
    <col min="5" max="16384" width="9.00390625" style="18" customWidth="1"/>
  </cols>
  <sheetData>
    <row r="1" s="49" customFormat="1" ht="18" customHeight="1"/>
    <row r="2" spans="1:4" s="49" customFormat="1" ht="36" customHeight="1">
      <c r="A2" s="109" t="s">
        <v>9</v>
      </c>
      <c r="B2" s="110"/>
      <c r="C2" s="110"/>
      <c r="D2" s="110"/>
    </row>
    <row r="3" spans="1:4" s="49" customFormat="1" ht="18" customHeight="1">
      <c r="A3" s="111" t="s">
        <v>45</v>
      </c>
      <c r="B3" s="110"/>
      <c r="C3" s="110"/>
      <c r="D3" s="110"/>
    </row>
    <row r="4" spans="1:6" s="51" customFormat="1" ht="31.5" customHeight="1" thickBot="1">
      <c r="A4" s="112" t="s">
        <v>74</v>
      </c>
      <c r="B4" s="112"/>
      <c r="C4" s="112"/>
      <c r="D4" s="112"/>
      <c r="E4" s="50"/>
      <c r="F4" s="50"/>
    </row>
    <row r="5" spans="1:4" s="49" customFormat="1" ht="34.5" customHeight="1">
      <c r="A5" s="52" t="s">
        <v>36</v>
      </c>
      <c r="B5" s="38" t="s">
        <v>10</v>
      </c>
      <c r="C5" s="38" t="s">
        <v>11</v>
      </c>
      <c r="D5" s="39" t="s">
        <v>37</v>
      </c>
    </row>
    <row r="6" spans="1:4" s="49" customFormat="1" ht="34.5" customHeight="1">
      <c r="A6" s="43" t="s">
        <v>106</v>
      </c>
      <c r="B6" s="100">
        <f>B9+B8+B7</f>
        <v>6999501444</v>
      </c>
      <c r="C6" s="62"/>
      <c r="D6" s="63">
        <f>D9+D8+D7</f>
        <v>6999501444</v>
      </c>
    </row>
    <row r="7" spans="1:4" s="49" customFormat="1" ht="34.5" customHeight="1">
      <c r="A7" s="42" t="s">
        <v>63</v>
      </c>
      <c r="B7" s="78">
        <v>4775886458</v>
      </c>
      <c r="C7" s="65"/>
      <c r="D7" s="69">
        <f>B7+C7</f>
        <v>4775886458</v>
      </c>
    </row>
    <row r="8" spans="1:4" s="49" customFormat="1" ht="34.5" customHeight="1">
      <c r="A8" s="42" t="s">
        <v>64</v>
      </c>
      <c r="B8" s="64">
        <v>2223324343</v>
      </c>
      <c r="C8" s="65"/>
      <c r="D8" s="69">
        <f>B8+C8</f>
        <v>2223324343</v>
      </c>
    </row>
    <row r="9" spans="1:4" s="49" customFormat="1" ht="34.5" customHeight="1">
      <c r="A9" s="42" t="s">
        <v>65</v>
      </c>
      <c r="B9" s="64">
        <v>290643</v>
      </c>
      <c r="C9" s="65"/>
      <c r="D9" s="69">
        <f>B9+C9</f>
        <v>290643</v>
      </c>
    </row>
    <row r="10" spans="1:4" s="49" customFormat="1" ht="34.5" customHeight="1">
      <c r="A10" s="43" t="s">
        <v>66</v>
      </c>
      <c r="B10" s="100">
        <f>SUM(B11:B13)</f>
        <v>1627615805</v>
      </c>
      <c r="C10" s="70">
        <f>SUM(C11:C13)</f>
        <v>0</v>
      </c>
      <c r="D10" s="71">
        <f>SUM(D11:D13)</f>
        <v>1627615805</v>
      </c>
    </row>
    <row r="11" spans="1:4" s="49" customFormat="1" ht="34.5" customHeight="1">
      <c r="A11" s="42" t="s">
        <v>38</v>
      </c>
      <c r="B11" s="64">
        <v>1626228543</v>
      </c>
      <c r="C11" s="65"/>
      <c r="D11" s="69">
        <f>B11+C11</f>
        <v>1626228543</v>
      </c>
    </row>
    <row r="12" spans="1:4" s="49" customFormat="1" ht="34.5" customHeight="1">
      <c r="A12" s="42" t="s">
        <v>39</v>
      </c>
      <c r="B12" s="64">
        <v>1358107</v>
      </c>
      <c r="C12" s="65"/>
      <c r="D12" s="69">
        <f>B12+C12</f>
        <v>1358107</v>
      </c>
    </row>
    <row r="13" spans="1:4" s="49" customFormat="1" ht="34.5" customHeight="1">
      <c r="A13" s="42" t="s">
        <v>40</v>
      </c>
      <c r="B13" s="64">
        <v>29155</v>
      </c>
      <c r="C13" s="65"/>
      <c r="D13" s="69">
        <f>B13+C13</f>
        <v>29155</v>
      </c>
    </row>
    <row r="14" spans="1:3" s="49" customFormat="1" ht="34.5" customHeight="1">
      <c r="A14" s="101"/>
      <c r="B14" s="102"/>
      <c r="C14" s="102"/>
    </row>
    <row r="15" spans="1:3" s="49" customFormat="1" ht="34.5" customHeight="1">
      <c r="A15" s="101"/>
      <c r="B15" s="102"/>
      <c r="C15" s="102"/>
    </row>
    <row r="16" spans="1:3" s="49" customFormat="1" ht="34.5" customHeight="1">
      <c r="A16" s="101"/>
      <c r="B16" s="102"/>
      <c r="C16" s="102"/>
    </row>
    <row r="17" spans="1:3" s="49" customFormat="1" ht="34.5" customHeight="1">
      <c r="A17" s="101"/>
      <c r="B17" s="102"/>
      <c r="C17" s="102"/>
    </row>
    <row r="18" spans="1:3" s="49" customFormat="1" ht="34.5" customHeight="1">
      <c r="A18" s="101"/>
      <c r="B18" s="102"/>
      <c r="C18" s="102"/>
    </row>
    <row r="19" spans="1:3" s="49" customFormat="1" ht="34.5" customHeight="1">
      <c r="A19" s="101"/>
      <c r="B19" s="102"/>
      <c r="C19" s="102"/>
    </row>
    <row r="20" spans="1:3" s="49" customFormat="1" ht="34.5" customHeight="1">
      <c r="A20" s="101"/>
      <c r="B20" s="102"/>
      <c r="C20" s="102"/>
    </row>
    <row r="21" spans="1:4" s="49" customFormat="1" ht="34.5" customHeight="1">
      <c r="A21" s="53"/>
      <c r="B21" s="67"/>
      <c r="C21" s="67"/>
      <c r="D21" s="81"/>
    </row>
    <row r="22" spans="1:4" s="49" customFormat="1" ht="34.5" customHeight="1">
      <c r="A22" s="54"/>
      <c r="B22" s="67"/>
      <c r="C22" s="68"/>
      <c r="D22" s="69"/>
    </row>
    <row r="23" spans="1:4" s="49" customFormat="1" ht="34.5" customHeight="1">
      <c r="A23" s="54"/>
      <c r="B23" s="67"/>
      <c r="C23" s="67"/>
      <c r="D23" s="69"/>
    </row>
    <row r="24" spans="1:4" s="49" customFormat="1" ht="24" customHeight="1">
      <c r="A24" s="54"/>
      <c r="B24" s="68"/>
      <c r="C24" s="67"/>
      <c r="D24" s="72"/>
    </row>
    <row r="25" spans="1:4" s="49" customFormat="1" ht="34.5" customHeight="1" thickBot="1">
      <c r="A25" s="48" t="s">
        <v>107</v>
      </c>
      <c r="B25" s="73">
        <f>B6-B10</f>
        <v>5371885639</v>
      </c>
      <c r="C25" s="73">
        <f>C6-C10</f>
        <v>0</v>
      </c>
      <c r="D25" s="74">
        <f>D6-D10</f>
        <v>5371885639</v>
      </c>
    </row>
    <row r="26" spans="1:4" s="49" customFormat="1" ht="24" customHeight="1" hidden="1">
      <c r="A26" s="55" t="s">
        <v>2</v>
      </c>
      <c r="B26" s="55"/>
      <c r="C26" s="55" t="e">
        <v>#REF!</v>
      </c>
      <c r="D26" s="55" t="e">
        <v>#REF!</v>
      </c>
    </row>
    <row r="27" spans="1:4" s="49" customFormat="1" ht="27.75" customHeight="1" hidden="1">
      <c r="A27" s="108" t="s">
        <v>41</v>
      </c>
      <c r="B27" s="108"/>
      <c r="C27" s="107"/>
      <c r="D27" s="107"/>
    </row>
    <row r="28" spans="1:4" s="49" customFormat="1" ht="34.5" customHeight="1" hidden="1">
      <c r="A28" s="106" t="s">
        <v>42</v>
      </c>
      <c r="B28" s="106"/>
      <c r="C28" s="107"/>
      <c r="D28" s="107"/>
    </row>
    <row r="29" spans="1:4" s="49" customFormat="1" ht="23.25" customHeight="1">
      <c r="A29" s="104" t="s">
        <v>105</v>
      </c>
      <c r="B29" s="105"/>
      <c r="C29" s="105"/>
      <c r="D29" s="105"/>
    </row>
    <row r="30" ht="16.5">
      <c r="D30" s="19"/>
    </row>
    <row r="31" ht="16.5">
      <c r="D31" s="19"/>
    </row>
    <row r="32" ht="16.5">
      <c r="D32" s="19"/>
    </row>
    <row r="33" ht="16.5">
      <c r="D33" s="19"/>
    </row>
    <row r="34" ht="16.5">
      <c r="D34" s="19"/>
    </row>
    <row r="35" ht="16.5">
      <c r="D35" s="19"/>
    </row>
    <row r="36" ht="16.5">
      <c r="D36" s="19"/>
    </row>
    <row r="37" ht="16.5">
      <c r="D37" s="19"/>
    </row>
    <row r="38" ht="16.5">
      <c r="D38" s="19"/>
    </row>
    <row r="39" ht="16.5">
      <c r="D39" s="19"/>
    </row>
    <row r="40" ht="16.5">
      <c r="D40" s="19"/>
    </row>
    <row r="41" ht="16.5">
      <c r="D41" s="19"/>
    </row>
    <row r="42" ht="16.5">
      <c r="D42" s="19"/>
    </row>
    <row r="43" ht="16.5">
      <c r="D43" s="19"/>
    </row>
    <row r="44" ht="16.5">
      <c r="D44" s="19"/>
    </row>
    <row r="45" ht="16.5">
      <c r="D45" s="19"/>
    </row>
  </sheetData>
  <sheetProtection/>
  <mergeCells count="6">
    <mergeCell ref="A29:D29"/>
    <mergeCell ref="A28:D28"/>
    <mergeCell ref="A27:D27"/>
    <mergeCell ref="A2:D2"/>
    <mergeCell ref="A3:D3"/>
    <mergeCell ref="A4:D4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="75" zoomScaleNormal="75" workbookViewId="0" topLeftCell="A5">
      <selection activeCell="C6" sqref="C6"/>
    </sheetView>
  </sheetViews>
  <sheetFormatPr defaultColWidth="9.00390625" defaultRowHeight="16.5"/>
  <cols>
    <col min="1" max="1" width="28.375" style="11" customWidth="1"/>
    <col min="2" max="4" width="22.125" style="11" customWidth="1"/>
    <col min="5" max="5" width="18.875" style="11" customWidth="1"/>
    <col min="6" max="16384" width="11.00390625" style="11" customWidth="1"/>
  </cols>
  <sheetData>
    <row r="1" s="32" customFormat="1" ht="18" customHeight="1"/>
    <row r="2" spans="1:4" s="33" customFormat="1" ht="36" customHeight="1">
      <c r="A2" s="109" t="s">
        <v>12</v>
      </c>
      <c r="B2" s="109"/>
      <c r="C2" s="116"/>
      <c r="D2" s="116"/>
    </row>
    <row r="3" spans="1:4" s="33" customFormat="1" ht="18" customHeight="1">
      <c r="A3" s="111" t="s">
        <v>13</v>
      </c>
      <c r="B3" s="111"/>
      <c r="C3" s="115"/>
      <c r="D3" s="115"/>
    </row>
    <row r="4" spans="1:4" s="35" customFormat="1" ht="31.5" customHeight="1" thickBot="1">
      <c r="A4" s="113" t="s">
        <v>75</v>
      </c>
      <c r="B4" s="113"/>
      <c r="C4" s="114"/>
      <c r="D4" s="114"/>
    </row>
    <row r="5" spans="1:4" s="40" customFormat="1" ht="30" customHeight="1">
      <c r="A5" s="36" t="s">
        <v>34</v>
      </c>
      <c r="B5" s="37" t="s">
        <v>0</v>
      </c>
      <c r="C5" s="38" t="s">
        <v>27</v>
      </c>
      <c r="D5" s="39" t="s">
        <v>28</v>
      </c>
    </row>
    <row r="6" spans="1:4" s="40" customFormat="1" ht="30" customHeight="1">
      <c r="A6" s="41" t="s">
        <v>67</v>
      </c>
      <c r="B6" s="75">
        <f>SUM(B7:B9)</f>
        <v>29035943782</v>
      </c>
      <c r="C6" s="76">
        <f>SUM(C7:C9)</f>
        <v>0</v>
      </c>
      <c r="D6" s="77">
        <f>B6+C6</f>
        <v>29035943782</v>
      </c>
    </row>
    <row r="7" spans="1:4" s="40" customFormat="1" ht="30" customHeight="1">
      <c r="A7" s="42" t="s">
        <v>72</v>
      </c>
      <c r="B7" s="78">
        <v>5371885639</v>
      </c>
      <c r="C7" s="65"/>
      <c r="D7" s="79">
        <f aca="true" t="shared" si="0" ref="D7:D27">B7+C7</f>
        <v>5371885639</v>
      </c>
    </row>
    <row r="8" spans="1:4" s="40" customFormat="1" ht="30" customHeight="1">
      <c r="A8" s="42" t="s">
        <v>14</v>
      </c>
      <c r="B8" s="78">
        <v>23664058143</v>
      </c>
      <c r="C8" s="65"/>
      <c r="D8" s="79">
        <f t="shared" si="0"/>
        <v>23664058143</v>
      </c>
    </row>
    <row r="9" spans="1:4" s="40" customFormat="1" ht="30" customHeight="1">
      <c r="A9" s="42" t="s">
        <v>15</v>
      </c>
      <c r="B9" s="78"/>
      <c r="C9" s="65"/>
      <c r="D9" s="79">
        <f t="shared" si="0"/>
        <v>0</v>
      </c>
    </row>
    <row r="10" spans="1:4" s="40" customFormat="1" ht="30" customHeight="1">
      <c r="A10" s="42"/>
      <c r="B10" s="80"/>
      <c r="C10" s="81"/>
      <c r="D10" s="79"/>
    </row>
    <row r="11" spans="1:4" s="40" customFormat="1" ht="30" customHeight="1">
      <c r="A11" s="43" t="s">
        <v>68</v>
      </c>
      <c r="B11" s="75">
        <f>SUM(B12:B16)</f>
        <v>0</v>
      </c>
      <c r="C11" s="77">
        <f>SUM(C12:C16)</f>
        <v>0</v>
      </c>
      <c r="D11" s="77">
        <f t="shared" si="0"/>
        <v>0</v>
      </c>
    </row>
    <row r="12" spans="1:4" s="40" customFormat="1" ht="30" customHeight="1">
      <c r="A12" s="42" t="s">
        <v>16</v>
      </c>
      <c r="B12" s="78"/>
      <c r="C12" s="78"/>
      <c r="D12" s="79">
        <f t="shared" si="0"/>
        <v>0</v>
      </c>
    </row>
    <row r="13" spans="1:4" s="40" customFormat="1" ht="30" customHeight="1">
      <c r="A13" s="42" t="s">
        <v>17</v>
      </c>
      <c r="B13" s="78"/>
      <c r="C13" s="65"/>
      <c r="D13" s="79">
        <f t="shared" si="0"/>
        <v>0</v>
      </c>
    </row>
    <row r="14" spans="1:4" s="40" customFormat="1" ht="30" customHeight="1">
      <c r="A14" s="42" t="s">
        <v>18</v>
      </c>
      <c r="B14" s="78"/>
      <c r="C14" s="65"/>
      <c r="D14" s="79">
        <f t="shared" si="0"/>
        <v>0</v>
      </c>
    </row>
    <row r="15" spans="1:4" s="40" customFormat="1" ht="30" customHeight="1">
      <c r="A15" s="42" t="s">
        <v>19</v>
      </c>
      <c r="B15" s="78"/>
      <c r="C15" s="65"/>
      <c r="D15" s="79">
        <f t="shared" si="0"/>
        <v>0</v>
      </c>
    </row>
    <row r="16" spans="1:4" s="40" customFormat="1" ht="30" customHeight="1">
      <c r="A16" s="42" t="s">
        <v>20</v>
      </c>
      <c r="B16" s="78"/>
      <c r="C16" s="65"/>
      <c r="D16" s="79">
        <f t="shared" si="0"/>
        <v>0</v>
      </c>
    </row>
    <row r="17" spans="1:4" s="40" customFormat="1" ht="30" customHeight="1">
      <c r="A17" s="43" t="s">
        <v>69</v>
      </c>
      <c r="B17" s="75">
        <f>B6-B11</f>
        <v>29035943782</v>
      </c>
      <c r="C17" s="76">
        <f>C6-C11</f>
        <v>0</v>
      </c>
      <c r="D17" s="77">
        <f t="shared" si="0"/>
        <v>29035943782</v>
      </c>
    </row>
    <row r="18" spans="1:4" s="40" customFormat="1" ht="30" customHeight="1">
      <c r="A18" s="43"/>
      <c r="B18" s="75"/>
      <c r="C18" s="76"/>
      <c r="D18" s="77"/>
    </row>
    <row r="19" spans="1:4" s="40" customFormat="1" ht="30" customHeight="1">
      <c r="A19" s="44" t="s">
        <v>70</v>
      </c>
      <c r="B19" s="75">
        <f>B20+B21</f>
        <v>0</v>
      </c>
      <c r="C19" s="75">
        <f>C20+C21</f>
        <v>0</v>
      </c>
      <c r="D19" s="77">
        <f>B19+C19</f>
        <v>0</v>
      </c>
    </row>
    <row r="20" spans="1:4" s="40" customFormat="1" ht="30" customHeight="1">
      <c r="A20" s="45" t="s">
        <v>21</v>
      </c>
      <c r="B20" s="78"/>
      <c r="C20" s="78"/>
      <c r="D20" s="79">
        <f>B20+C20</f>
        <v>0</v>
      </c>
    </row>
    <row r="21" spans="1:4" s="40" customFormat="1" ht="30" customHeight="1">
      <c r="A21" s="45" t="s">
        <v>22</v>
      </c>
      <c r="B21" s="78"/>
      <c r="C21" s="65"/>
      <c r="D21" s="79">
        <f t="shared" si="0"/>
        <v>0</v>
      </c>
    </row>
    <row r="22" spans="1:4" s="40" customFormat="1" ht="30" customHeight="1">
      <c r="A22" s="45"/>
      <c r="B22" s="80"/>
      <c r="C22" s="68"/>
      <c r="D22" s="79"/>
    </row>
    <row r="23" spans="1:4" s="40" customFormat="1" ht="30" customHeight="1">
      <c r="A23" s="43" t="s">
        <v>71</v>
      </c>
      <c r="B23" s="75">
        <f>B24+B25+B26+B27</f>
        <v>0</v>
      </c>
      <c r="C23" s="75">
        <f>SUM(C24:C27)</f>
        <v>0</v>
      </c>
      <c r="D23" s="77">
        <f>B23+C23</f>
        <v>0</v>
      </c>
    </row>
    <row r="24" spans="1:5" s="40" customFormat="1" ht="30" customHeight="1">
      <c r="A24" s="42" t="s">
        <v>23</v>
      </c>
      <c r="B24" s="78"/>
      <c r="C24" s="78"/>
      <c r="D24" s="79">
        <f t="shared" si="0"/>
        <v>0</v>
      </c>
      <c r="E24" s="46"/>
    </row>
    <row r="25" spans="1:4" s="40" customFormat="1" ht="30" customHeight="1">
      <c r="A25" s="42" t="s">
        <v>24</v>
      </c>
      <c r="B25" s="78"/>
      <c r="C25" s="65"/>
      <c r="D25" s="79">
        <f t="shared" si="0"/>
        <v>0</v>
      </c>
    </row>
    <row r="26" spans="1:4" s="40" customFormat="1" ht="30" customHeight="1">
      <c r="A26" s="42" t="s">
        <v>25</v>
      </c>
      <c r="B26" s="78"/>
      <c r="C26" s="65"/>
      <c r="D26" s="79">
        <f t="shared" si="0"/>
        <v>0</v>
      </c>
    </row>
    <row r="27" spans="1:4" s="40" customFormat="1" ht="30" customHeight="1">
      <c r="A27" s="42" t="s">
        <v>26</v>
      </c>
      <c r="B27" s="78"/>
      <c r="C27" s="65"/>
      <c r="D27" s="79">
        <f t="shared" si="0"/>
        <v>0</v>
      </c>
    </row>
    <row r="28" spans="1:4" s="40" customFormat="1" ht="30" customHeight="1">
      <c r="A28" s="47"/>
      <c r="B28" s="80"/>
      <c r="C28" s="68"/>
      <c r="D28" s="79"/>
    </row>
    <row r="29" spans="1:4" s="40" customFormat="1" ht="30" customHeight="1" thickBot="1">
      <c r="A29" s="48" t="s">
        <v>35</v>
      </c>
      <c r="B29" s="82">
        <f>B19-B23</f>
        <v>0</v>
      </c>
      <c r="C29" s="82">
        <f>C19-C23</f>
        <v>0</v>
      </c>
      <c r="D29" s="83">
        <f>D19-D23</f>
        <v>0</v>
      </c>
    </row>
  </sheetData>
  <sheetProtection password="CC06" sheet="1" objects="1" scenarios="1"/>
  <mergeCells count="3">
    <mergeCell ref="A4:D4"/>
    <mergeCell ref="A3:D3"/>
    <mergeCell ref="A2:D2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zoomScale="75" zoomScaleNormal="75" workbookViewId="0" topLeftCell="A5">
      <selection activeCell="A16" sqref="A16"/>
    </sheetView>
  </sheetViews>
  <sheetFormatPr defaultColWidth="9.00390625" defaultRowHeight="16.5"/>
  <cols>
    <col min="1" max="1" width="55.50390625" style="11" customWidth="1"/>
    <col min="2" max="2" width="40.625" style="11" customWidth="1"/>
    <col min="3" max="3" width="31.125" style="11" customWidth="1"/>
    <col min="4" max="4" width="26.75390625" style="11" customWidth="1"/>
    <col min="5" max="16384" width="11.00390625" style="11" customWidth="1"/>
  </cols>
  <sheetData>
    <row r="1" s="32" customFormat="1" ht="18" customHeight="1"/>
    <row r="2" spans="1:4" s="33" customFormat="1" ht="36" customHeight="1">
      <c r="A2" s="109" t="s">
        <v>43</v>
      </c>
      <c r="B2" s="109"/>
      <c r="C2" s="56"/>
      <c r="D2" s="56"/>
    </row>
    <row r="3" spans="1:4" s="33" customFormat="1" ht="18" customHeight="1">
      <c r="A3" s="111" t="s">
        <v>44</v>
      </c>
      <c r="B3" s="111"/>
      <c r="C3" s="57"/>
      <c r="D3" s="57"/>
    </row>
    <row r="4" spans="1:4" s="32" customFormat="1" ht="31.5" customHeight="1" thickBot="1">
      <c r="A4" s="113" t="s">
        <v>76</v>
      </c>
      <c r="B4" s="113"/>
      <c r="C4" s="58"/>
      <c r="D4" s="58"/>
    </row>
    <row r="5" spans="1:2" s="40" customFormat="1" ht="30" customHeight="1">
      <c r="A5" s="36" t="s">
        <v>33</v>
      </c>
      <c r="B5" s="59" t="s">
        <v>3</v>
      </c>
    </row>
    <row r="6" spans="1:2" s="40" customFormat="1" ht="45.75" customHeight="1">
      <c r="A6" s="60" t="s">
        <v>82</v>
      </c>
      <c r="B6" s="84"/>
    </row>
    <row r="7" spans="1:2" s="40" customFormat="1" ht="34.5" customHeight="1">
      <c r="A7" s="45" t="s">
        <v>83</v>
      </c>
      <c r="B7" s="66">
        <v>5371885639</v>
      </c>
    </row>
    <row r="8" spans="1:2" s="40" customFormat="1" ht="35.25" customHeight="1">
      <c r="A8" s="45" t="s">
        <v>84</v>
      </c>
      <c r="B8" s="66">
        <v>-4715155546</v>
      </c>
    </row>
    <row r="9" spans="1:2" s="40" customFormat="1" ht="30" customHeight="1" hidden="1">
      <c r="A9" s="45" t="s">
        <v>85</v>
      </c>
      <c r="B9" s="79">
        <f>'平衡表'!B12</f>
        <v>-9049978095</v>
      </c>
    </row>
    <row r="10" spans="1:2" s="40" customFormat="1" ht="30" customHeight="1" hidden="1">
      <c r="A10" s="45" t="s">
        <v>86</v>
      </c>
      <c r="B10" s="79">
        <f>'平衡表'!E10</f>
        <v>482442609</v>
      </c>
    </row>
    <row r="11" spans="1:2" s="40" customFormat="1" ht="30" customHeight="1" hidden="1">
      <c r="A11" s="45" t="s">
        <v>87</v>
      </c>
      <c r="B11" s="79">
        <f>'平衡表'!E9</f>
        <v>202326</v>
      </c>
    </row>
    <row r="12" spans="1:2" s="40" customFormat="1" ht="30" customHeight="1" hidden="1">
      <c r="A12" s="45" t="s">
        <v>4</v>
      </c>
      <c r="B12" s="79">
        <f>'平衡表'!B18</f>
        <v>35893157760</v>
      </c>
    </row>
    <row r="13" spans="1:2" s="40" customFormat="1" ht="30" customHeight="1" hidden="1">
      <c r="A13" s="45" t="s">
        <v>5</v>
      </c>
      <c r="B13" s="79" t="e">
        <f>平衡表!#REF!</f>
        <v>#REF!</v>
      </c>
    </row>
    <row r="14" spans="1:2" s="40" customFormat="1" ht="30" customHeight="1">
      <c r="A14" s="45" t="s">
        <v>79</v>
      </c>
      <c r="B14" s="71">
        <f>SUM(B7:B8)</f>
        <v>656730093</v>
      </c>
    </row>
    <row r="15" spans="1:2" s="40" customFormat="1" ht="45.75" customHeight="1">
      <c r="A15" s="44" t="s">
        <v>88</v>
      </c>
      <c r="B15" s="79"/>
    </row>
    <row r="16" spans="1:2" s="40" customFormat="1" ht="30" customHeight="1">
      <c r="A16" s="42" t="s">
        <v>89</v>
      </c>
      <c r="B16" s="66">
        <v>5026</v>
      </c>
    </row>
    <row r="17" spans="1:2" s="40" customFormat="1" ht="30" customHeight="1">
      <c r="A17" s="42" t="s">
        <v>90</v>
      </c>
      <c r="B17" s="66"/>
    </row>
    <row r="18" spans="1:2" s="40" customFormat="1" ht="30" customHeight="1">
      <c r="A18" s="42" t="s">
        <v>98</v>
      </c>
      <c r="B18" s="71">
        <f>SUM(B16:B17)</f>
        <v>5026</v>
      </c>
    </row>
    <row r="19" spans="1:2" s="40" customFormat="1" ht="45.75" customHeight="1">
      <c r="A19" s="44" t="s">
        <v>91</v>
      </c>
      <c r="B19" s="79"/>
    </row>
    <row r="20" spans="1:2" s="40" customFormat="1" ht="30" customHeight="1">
      <c r="A20" s="45" t="s">
        <v>92</v>
      </c>
      <c r="B20" s="66">
        <v>1423000000</v>
      </c>
    </row>
    <row r="21" spans="1:2" s="40" customFormat="1" ht="30" customHeight="1">
      <c r="A21" s="45" t="s">
        <v>93</v>
      </c>
      <c r="B21" s="66"/>
    </row>
    <row r="22" spans="1:2" s="40" customFormat="1" ht="30" customHeight="1">
      <c r="A22" s="45" t="s">
        <v>94</v>
      </c>
      <c r="B22" s="66">
        <v>-2128000000</v>
      </c>
    </row>
    <row r="23" spans="1:2" s="40" customFormat="1" ht="30" customHeight="1">
      <c r="A23" s="42" t="s">
        <v>99</v>
      </c>
      <c r="B23" s="71">
        <f>SUM(B20:B22)</f>
        <v>-705000000</v>
      </c>
    </row>
    <row r="24" spans="1:2" s="40" customFormat="1" ht="30" customHeight="1">
      <c r="A24" s="44" t="s">
        <v>100</v>
      </c>
      <c r="B24" s="85"/>
    </row>
    <row r="25" spans="1:2" s="40" customFormat="1" ht="24" customHeight="1">
      <c r="A25" s="45"/>
      <c r="B25" s="79"/>
    </row>
    <row r="26" spans="1:2" s="40" customFormat="1" ht="18" customHeight="1">
      <c r="A26" s="45"/>
      <c r="B26" s="79"/>
    </row>
    <row r="27" spans="1:2" s="40" customFormat="1" ht="15" customHeight="1">
      <c r="A27" s="45"/>
      <c r="B27" s="79"/>
    </row>
    <row r="28" spans="1:2" s="40" customFormat="1" ht="13.5" customHeight="1">
      <c r="A28" s="45"/>
      <c r="B28" s="79"/>
    </row>
    <row r="29" spans="1:2" s="40" customFormat="1" ht="17.25" customHeight="1">
      <c r="A29" s="45"/>
      <c r="B29" s="79"/>
    </row>
    <row r="30" spans="1:2" s="32" customFormat="1" ht="30" customHeight="1">
      <c r="A30" s="44" t="s">
        <v>95</v>
      </c>
      <c r="B30" s="86">
        <f>B14+B18+B23+B24</f>
        <v>-48264881</v>
      </c>
    </row>
    <row r="31" spans="1:2" s="32" customFormat="1" ht="30" customHeight="1">
      <c r="A31" s="44" t="s">
        <v>96</v>
      </c>
      <c r="B31" s="87">
        <v>48601992</v>
      </c>
    </row>
    <row r="32" spans="1:2" s="32" customFormat="1" ht="30" customHeight="1" thickBot="1">
      <c r="A32" s="61" t="s">
        <v>97</v>
      </c>
      <c r="B32" s="83">
        <f>B30+B31</f>
        <v>337111</v>
      </c>
    </row>
    <row r="33" spans="1:8" s="32" customFormat="1" ht="19.5">
      <c r="A33" s="21" t="s">
        <v>80</v>
      </c>
      <c r="B33" s="12"/>
      <c r="C33" s="13"/>
      <c r="D33" s="14"/>
      <c r="E33" s="14"/>
      <c r="F33" s="15"/>
      <c r="G33" s="16"/>
      <c r="H33" s="17"/>
    </row>
    <row r="34" spans="1:8" s="32" customFormat="1" ht="38.25" customHeight="1">
      <c r="A34" s="117" t="s">
        <v>81</v>
      </c>
      <c r="B34" s="118"/>
      <c r="C34" s="34"/>
      <c r="D34" s="34"/>
      <c r="E34" s="34"/>
      <c r="F34" s="34"/>
      <c r="G34" s="34"/>
      <c r="H34" s="34"/>
    </row>
  </sheetData>
  <sheetProtection password="CC06" sheet="1" objects="1" scenarios="1"/>
  <mergeCells count="4">
    <mergeCell ref="A4:B4"/>
    <mergeCell ref="A3:B3"/>
    <mergeCell ref="A2:B2"/>
    <mergeCell ref="A34:B34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zoomScale="75" zoomScaleNormal="75" workbookViewId="0" topLeftCell="A1">
      <selection activeCell="E18" sqref="E18"/>
    </sheetView>
  </sheetViews>
  <sheetFormatPr defaultColWidth="9.00390625" defaultRowHeight="16.5"/>
  <cols>
    <col min="1" max="1" width="25.75390625" style="25" customWidth="1"/>
    <col min="2" max="2" width="18.625" style="1" customWidth="1"/>
    <col min="3" max="3" width="7.375" style="1" customWidth="1"/>
    <col min="4" max="5" width="18.625" style="1" customWidth="1"/>
    <col min="6" max="6" width="7.375" style="1" customWidth="1"/>
    <col min="7" max="16384" width="9.00390625" style="1" customWidth="1"/>
  </cols>
  <sheetData>
    <row r="1" ht="18" customHeight="1"/>
    <row r="2" spans="1:6" ht="36" customHeight="1">
      <c r="A2" s="119" t="s">
        <v>46</v>
      </c>
      <c r="B2" s="119"/>
      <c r="C2" s="119"/>
      <c r="D2" s="119"/>
      <c r="E2" s="119"/>
      <c r="F2" s="119"/>
    </row>
    <row r="3" spans="1:6" ht="18" customHeight="1">
      <c r="A3" s="119" t="s">
        <v>45</v>
      </c>
      <c r="B3" s="119"/>
      <c r="C3" s="119"/>
      <c r="D3" s="119"/>
      <c r="E3" s="119"/>
      <c r="F3" s="119"/>
    </row>
    <row r="4" spans="1:6" s="22" customFormat="1" ht="31.5" customHeight="1" thickBot="1">
      <c r="A4" s="122" t="s">
        <v>77</v>
      </c>
      <c r="B4" s="122"/>
      <c r="C4" s="122"/>
      <c r="D4" s="122"/>
      <c r="E4" s="122"/>
      <c r="F4" s="122"/>
    </row>
    <row r="5" spans="1:6" s="3" customFormat="1" ht="34.5" customHeight="1">
      <c r="A5" s="123" t="s">
        <v>47</v>
      </c>
      <c r="B5" s="120" t="s">
        <v>0</v>
      </c>
      <c r="C5" s="120"/>
      <c r="D5" s="120" t="s">
        <v>29</v>
      </c>
      <c r="E5" s="120" t="s">
        <v>0</v>
      </c>
      <c r="F5" s="121"/>
    </row>
    <row r="6" spans="1:6" s="3" customFormat="1" ht="34.5" customHeight="1">
      <c r="A6" s="124"/>
      <c r="B6" s="2" t="s">
        <v>6</v>
      </c>
      <c r="C6" s="2" t="s">
        <v>1</v>
      </c>
      <c r="D6" s="125"/>
      <c r="E6" s="2" t="s">
        <v>6</v>
      </c>
      <c r="F6" s="20" t="s">
        <v>1</v>
      </c>
    </row>
    <row r="7" spans="1:6" s="3" customFormat="1" ht="34.5" customHeight="1">
      <c r="A7" s="4" t="s">
        <v>7</v>
      </c>
      <c r="B7" s="88">
        <f>B8+B17</f>
        <v>94975611054</v>
      </c>
      <c r="C7" s="93">
        <f>IF($B$23=0,0,B7/$B$23*100)</f>
        <v>100</v>
      </c>
      <c r="D7" s="5" t="s">
        <v>8</v>
      </c>
      <c r="E7" s="88">
        <f>E8+E11</f>
        <v>66002644935</v>
      </c>
      <c r="F7" s="97">
        <f aca="true" t="shared" si="0" ref="F7:F17">IF($E$23=0,0,E7/$E$23*100)</f>
        <v>69.49430933113247</v>
      </c>
    </row>
    <row r="8" spans="1:6" s="3" customFormat="1" ht="34.5" customHeight="1">
      <c r="A8" s="26" t="s">
        <v>48</v>
      </c>
      <c r="B8" s="88">
        <f>B9+B10+B13+B16</f>
        <v>59145430957</v>
      </c>
      <c r="C8" s="93">
        <f aca="true" t="shared" si="1" ref="C8:C19">IF($B$23=0,0,B8/$B$23*100)</f>
        <v>62.274335801189906</v>
      </c>
      <c r="D8" s="6" t="s">
        <v>78</v>
      </c>
      <c r="E8" s="88">
        <f>E9+E10</f>
        <v>482644935</v>
      </c>
      <c r="F8" s="97">
        <f t="shared" si="0"/>
        <v>0.5081777623158266</v>
      </c>
    </row>
    <row r="9" spans="1:6" s="3" customFormat="1" ht="34.5" customHeight="1">
      <c r="A9" s="28" t="s">
        <v>52</v>
      </c>
      <c r="B9" s="64">
        <v>337111</v>
      </c>
      <c r="C9" s="94">
        <f t="shared" si="1"/>
        <v>0.0003549448076815529</v>
      </c>
      <c r="D9" s="30" t="s">
        <v>30</v>
      </c>
      <c r="E9" s="64">
        <v>202326</v>
      </c>
      <c r="F9" s="98">
        <f t="shared" si="0"/>
        <v>0.0002130294269809584</v>
      </c>
    </row>
    <row r="10" spans="1:6" s="3" customFormat="1" ht="40.5" customHeight="1">
      <c r="A10" s="28" t="s">
        <v>53</v>
      </c>
      <c r="B10" s="89">
        <f>B11+B12</f>
        <v>59140714846</v>
      </c>
      <c r="C10" s="94">
        <f t="shared" si="1"/>
        <v>62.269370199023555</v>
      </c>
      <c r="D10" s="30" t="s">
        <v>59</v>
      </c>
      <c r="E10" s="64">
        <v>482442609</v>
      </c>
      <c r="F10" s="98">
        <f t="shared" si="0"/>
        <v>0.5079647328888456</v>
      </c>
    </row>
    <row r="11" spans="1:6" s="3" customFormat="1" ht="40.5" customHeight="1">
      <c r="A11" s="29" t="s">
        <v>54</v>
      </c>
      <c r="B11" s="64">
        <v>68190692941</v>
      </c>
      <c r="C11" s="94">
        <f t="shared" si="1"/>
        <v>71.79810920324485</v>
      </c>
      <c r="D11" s="6" t="s">
        <v>60</v>
      </c>
      <c r="E11" s="88">
        <f>E12</f>
        <v>65520000000</v>
      </c>
      <c r="F11" s="97">
        <f t="shared" si="0"/>
        <v>68.98613156881665</v>
      </c>
    </row>
    <row r="12" spans="1:6" s="3" customFormat="1" ht="44.25" customHeight="1">
      <c r="A12" s="29" t="s">
        <v>73</v>
      </c>
      <c r="B12" s="64">
        <v>-9049978095</v>
      </c>
      <c r="C12" s="94">
        <f t="shared" si="1"/>
        <v>-9.528739004221285</v>
      </c>
      <c r="D12" s="30" t="s">
        <v>61</v>
      </c>
      <c r="E12" s="64">
        <v>65520000000</v>
      </c>
      <c r="F12" s="98">
        <f t="shared" si="0"/>
        <v>68.98613156881665</v>
      </c>
    </row>
    <row r="13" spans="1:6" s="3" customFormat="1" ht="44.25" customHeight="1">
      <c r="A13" s="28" t="s">
        <v>57</v>
      </c>
      <c r="B13" s="89">
        <f>B14+B15</f>
        <v>4179000</v>
      </c>
      <c r="C13" s="94">
        <f t="shared" si="1"/>
        <v>0.0044000769814725995</v>
      </c>
      <c r="D13" s="7" t="s">
        <v>31</v>
      </c>
      <c r="E13" s="88">
        <f>E14+E16</f>
        <v>28972966119</v>
      </c>
      <c r="F13" s="97">
        <f t="shared" si="0"/>
        <v>30.505690668867537</v>
      </c>
    </row>
    <row r="14" spans="1:6" s="3" customFormat="1" ht="44.25" customHeight="1">
      <c r="A14" s="29" t="s">
        <v>55</v>
      </c>
      <c r="B14" s="64">
        <v>4178944</v>
      </c>
      <c r="C14" s="94">
        <f t="shared" si="1"/>
        <v>0.004400018018966985</v>
      </c>
      <c r="D14" s="6" t="s">
        <v>102</v>
      </c>
      <c r="E14" s="88">
        <f>E15</f>
        <v>29035943782</v>
      </c>
      <c r="F14" s="97">
        <f t="shared" si="0"/>
        <v>30.571999969014275</v>
      </c>
    </row>
    <row r="15" spans="1:6" s="3" customFormat="1" ht="42.75" customHeight="1">
      <c r="A15" s="29" t="s">
        <v>49</v>
      </c>
      <c r="B15" s="64">
        <v>56</v>
      </c>
      <c r="C15" s="94">
        <f t="shared" si="1"/>
        <v>5.8962505614373194E-08</v>
      </c>
      <c r="D15" s="31" t="s">
        <v>62</v>
      </c>
      <c r="E15" s="91">
        <v>29035943782</v>
      </c>
      <c r="F15" s="98">
        <f t="shared" si="0"/>
        <v>30.571999969014275</v>
      </c>
    </row>
    <row r="16" spans="1:6" s="3" customFormat="1" ht="40.5" customHeight="1">
      <c r="A16" s="28" t="s">
        <v>58</v>
      </c>
      <c r="B16" s="64">
        <v>200000</v>
      </c>
      <c r="C16" s="94">
        <f t="shared" si="1"/>
        <v>0.00021058037719418998</v>
      </c>
      <c r="D16" s="26" t="s">
        <v>103</v>
      </c>
      <c r="E16" s="92">
        <f>E17</f>
        <v>-62977663</v>
      </c>
      <c r="F16" s="97">
        <f t="shared" si="0"/>
        <v>-0.06630930014674291</v>
      </c>
    </row>
    <row r="17" spans="1:6" s="3" customFormat="1" ht="51.75">
      <c r="A17" s="26" t="s">
        <v>50</v>
      </c>
      <c r="B17" s="88">
        <f>B18+B19</f>
        <v>35830180097</v>
      </c>
      <c r="C17" s="93">
        <f t="shared" si="1"/>
        <v>37.725664198810094</v>
      </c>
      <c r="D17" s="29" t="s">
        <v>104</v>
      </c>
      <c r="E17" s="64">
        <v>-62977663</v>
      </c>
      <c r="F17" s="98">
        <f t="shared" si="0"/>
        <v>-0.06630930014674291</v>
      </c>
    </row>
    <row r="18" spans="1:5" s="3" customFormat="1" ht="36.75" customHeight="1">
      <c r="A18" s="28" t="s">
        <v>56</v>
      </c>
      <c r="B18" s="64">
        <v>35893157760</v>
      </c>
      <c r="C18" s="94">
        <f t="shared" si="1"/>
        <v>37.791973498956835</v>
      </c>
      <c r="D18" s="103"/>
      <c r="E18" s="103"/>
    </row>
    <row r="19" spans="1:5" s="3" customFormat="1" ht="40.5" customHeight="1">
      <c r="A19" s="29" t="s">
        <v>101</v>
      </c>
      <c r="B19" s="64">
        <v>-62977663</v>
      </c>
      <c r="C19" s="94">
        <f t="shared" si="1"/>
        <v>-0.06630930014674291</v>
      </c>
      <c r="D19" s="103"/>
      <c r="E19" s="103"/>
    </row>
    <row r="20" spans="1:5" s="3" customFormat="1" ht="48" customHeight="1">
      <c r="A20" s="27"/>
      <c r="B20" s="88"/>
      <c r="C20" s="95"/>
      <c r="D20" s="103"/>
      <c r="E20" s="103"/>
    </row>
    <row r="21" spans="1:6" s="3" customFormat="1" ht="40.5" customHeight="1">
      <c r="A21" s="27"/>
      <c r="B21" s="88"/>
      <c r="C21" s="95"/>
      <c r="D21" s="8"/>
      <c r="E21" s="92"/>
      <c r="F21" s="97"/>
    </row>
    <row r="22" spans="1:6" s="3" customFormat="1" ht="40.5" customHeight="1">
      <c r="A22" s="27"/>
      <c r="B22" s="88"/>
      <c r="C22" s="95"/>
      <c r="D22" s="8"/>
      <c r="E22" s="92"/>
      <c r="F22" s="97"/>
    </row>
    <row r="23" spans="1:6" ht="34.5" customHeight="1" thickBot="1">
      <c r="A23" s="23" t="s">
        <v>51</v>
      </c>
      <c r="B23" s="90">
        <f>B7</f>
        <v>94975611054</v>
      </c>
      <c r="C23" s="96">
        <f>IF($B$23=0,0,B23/$B$23*100)</f>
        <v>100</v>
      </c>
      <c r="D23" s="24" t="s">
        <v>32</v>
      </c>
      <c r="E23" s="90">
        <f>E13+E7</f>
        <v>94975611054</v>
      </c>
      <c r="F23" s="99">
        <f>IF($E$23=0,0,E23/$E$23*100)</f>
        <v>100</v>
      </c>
    </row>
    <row r="24" spans="6:8" ht="34.5" customHeight="1">
      <c r="F24" s="9"/>
      <c r="G24" s="10"/>
      <c r="H24" s="10"/>
    </row>
    <row r="25" ht="139.5" customHeight="1" hidden="1"/>
  </sheetData>
  <sheetProtection/>
  <mergeCells count="7">
    <mergeCell ref="A2:F2"/>
    <mergeCell ref="A3:F3"/>
    <mergeCell ref="E5:F5"/>
    <mergeCell ref="A4:F4"/>
    <mergeCell ref="B5:C5"/>
    <mergeCell ref="A5:A6"/>
    <mergeCell ref="D5:D6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  <headerFooter alignWithMargins="0">
    <oddHeader>&amp;R&amp;"標楷體,標準"&amp;14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2006-04-20T14:06:40Z</cp:lastPrinted>
  <dcterms:created xsi:type="dcterms:W3CDTF">2001-04-18T03:20:26Z</dcterms:created>
  <dcterms:modified xsi:type="dcterms:W3CDTF">2006-04-20T14:06:51Z</dcterms:modified>
  <cp:category/>
  <cp:version/>
  <cp:contentType/>
  <cp:contentStatus/>
</cp:coreProperties>
</file>