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<sst xmlns="http://schemas.openxmlformats.org/spreadsheetml/2006/main" count="40" uniqueCount="35">
  <si>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</si>
  <si>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</si>
  <si>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</si>
  <si>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</si>
  <si>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</si>
  <si>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</si>
  <si>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</si>
  <si>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</si>
  <si>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</si>
  <si>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基        金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</si>
  <si>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</si>
  <si>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</si>
  <si>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</si>
  <si>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</si>
  <si>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</si>
  <si>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</si>
  <si>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</si>
  <si>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比較增 (＋) 減 (－)</t>
  </si>
  <si>
    <t>本年度總收入</t>
  </si>
  <si>
    <t>本年度總支出</t>
  </si>
  <si>
    <t>本年度賸餘（短絀 ─）</t>
  </si>
  <si>
    <t>金額</t>
  </si>
  <si>
    <r>
      <t>科</t>
    </r>
    <r>
      <rPr>
        <b/>
        <sz val="14"/>
        <rFont val="華康粗明體"/>
        <family val="3"/>
      </rPr>
      <t>目</t>
    </r>
  </si>
  <si>
    <t>金額</t>
  </si>
  <si>
    <t>科目</t>
  </si>
  <si>
    <t>預算數</t>
  </si>
  <si>
    <t>決算數</t>
  </si>
  <si>
    <t>合　　　　計</t>
  </si>
  <si>
    <t>長期投資、應收
款、貸墊款及準
備金</t>
  </si>
  <si>
    <t>積欠工資墊償基金收支餘絀決算表</t>
  </si>
  <si>
    <t>───────────────</t>
  </si>
  <si>
    <t>積欠工資墊償基金平衡表</t>
  </si>
  <si>
    <t>───────────</t>
  </si>
  <si>
    <t>　　　中華民國94年12月31日止</t>
  </si>
  <si>
    <t>　　　　　　　　　　　　　　中華民國94年12月31日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</si>
</sst>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3"/>
      <name val="華康粗明體"/>
      <family val="3"/>
    </font>
    <font>
      <sz val="13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6" fillId="0" borderId="0" xfId="16" applyNumberFormat="1" applyFont="1" applyBorder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indent="2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vertical="center"/>
      <protection/>
    </xf>
    <xf numFmtId="183" fontId="18" fillId="0" borderId="2" xfId="16" applyNumberFormat="1" applyFont="1" applyBorder="1" applyAlignment="1" applyProtection="1">
      <alignment horizontal="right" vertical="center"/>
      <protection locked="0"/>
    </xf>
    <xf numFmtId="183" fontId="18" fillId="0" borderId="2" xfId="16" applyNumberFormat="1" applyFont="1" applyBorder="1" applyAlignment="1" applyProtection="1">
      <alignment horizontal="right" vertical="center"/>
      <protection/>
    </xf>
    <xf numFmtId="183" fontId="18" fillId="0" borderId="12" xfId="16" applyNumberFormat="1" applyFont="1" applyBorder="1" applyAlignment="1" applyProtection="1">
      <alignment horizontal="right" vertical="center"/>
      <protection/>
    </xf>
    <xf numFmtId="183" fontId="18" fillId="0" borderId="2" xfId="0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183" fontId="18" fillId="0" borderId="13" xfId="16" applyNumberFormat="1" applyFont="1" applyBorder="1" applyAlignment="1" applyProtection="1">
      <alignment horizontal="right" vertical="center"/>
      <protection/>
    </xf>
    <xf numFmtId="183" fontId="19" fillId="0" borderId="2" xfId="15" applyNumberFormat="1" applyFont="1" applyBorder="1" applyAlignment="1" applyProtection="1">
      <alignment horizontal="right" vertical="center"/>
      <protection locked="0"/>
    </xf>
    <xf numFmtId="183" fontId="18" fillId="0" borderId="2" xfId="15" applyNumberFormat="1" applyFont="1" applyBorder="1" applyAlignment="1" applyProtection="1">
      <alignment horizontal="right" vertical="center"/>
      <protection/>
    </xf>
    <xf numFmtId="183" fontId="19" fillId="0" borderId="2" xfId="0" applyNumberFormat="1" applyFont="1" applyBorder="1" applyAlignment="1" applyProtection="1">
      <alignment horizontal="right"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183" fontId="19" fillId="0" borderId="0" xfId="15" applyNumberFormat="1" applyFont="1" applyBorder="1" applyAlignment="1" applyProtection="1">
      <alignment horizontal="right" vertical="center"/>
      <protection/>
    </xf>
    <xf numFmtId="183" fontId="18" fillId="0" borderId="13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75" zoomScaleNormal="75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9" sqref="D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32" customFormat="1" ht="18" customHeight="1"/>
    <row r="2" spans="1:5" s="16" customFormat="1" ht="36" customHeight="1">
      <c r="A2" s="55" t="s">
        <v>29</v>
      </c>
      <c r="B2" s="55"/>
      <c r="C2" s="55"/>
      <c r="D2" s="55"/>
      <c r="E2" s="55"/>
    </row>
    <row r="3" spans="1:5" s="16" customFormat="1" ht="16.5" customHeight="1">
      <c r="A3" s="63" t="s">
        <v>30</v>
      </c>
      <c r="B3" s="63"/>
      <c r="C3" s="63"/>
      <c r="D3" s="63"/>
      <c r="E3" s="63"/>
    </row>
    <row r="4" spans="1:5" s="6" customFormat="1" ht="16.5" customHeight="1">
      <c r="A4" s="64"/>
      <c r="B4" s="64"/>
      <c r="C4" s="64"/>
      <c r="D4" s="64"/>
      <c r="E4" s="64"/>
    </row>
    <row r="5" spans="1:5" s="13" customFormat="1" ht="31.5" customHeight="1" thickBot="1">
      <c r="A5" s="14"/>
      <c r="B5" s="29" t="s">
        <v>33</v>
      </c>
      <c r="C5" s="14"/>
      <c r="D5" s="14"/>
      <c r="E5" s="39" t="s">
        <v>0</v>
      </c>
    </row>
    <row r="6" spans="1:5" s="16" customFormat="1" ht="36" customHeight="1">
      <c r="A6" s="58" t="s">
        <v>1</v>
      </c>
      <c r="B6" s="60" t="s">
        <v>25</v>
      </c>
      <c r="C6" s="60" t="s">
        <v>26</v>
      </c>
      <c r="D6" s="56" t="s">
        <v>17</v>
      </c>
      <c r="E6" s="57"/>
    </row>
    <row r="7" spans="1:5" s="16" customFormat="1" ht="36" customHeight="1">
      <c r="A7" s="59"/>
      <c r="B7" s="61"/>
      <c r="C7" s="62"/>
      <c r="D7" s="22" t="s">
        <v>21</v>
      </c>
      <c r="E7" s="18" t="s">
        <v>2</v>
      </c>
    </row>
    <row r="8" spans="1:5" s="17" customFormat="1" ht="36" customHeight="1">
      <c r="A8" s="19" t="s">
        <v>18</v>
      </c>
      <c r="B8" s="42">
        <v>528024000</v>
      </c>
      <c r="C8" s="42">
        <v>560571924</v>
      </c>
      <c r="D8" s="43">
        <f>C8-B8</f>
        <v>32547924</v>
      </c>
      <c r="E8" s="44">
        <f>IF(B8=0,0,(D8/B8)*100)</f>
        <v>6.16409935912004</v>
      </c>
    </row>
    <row r="9" spans="1:5" s="17" customFormat="1" ht="36" customHeight="1">
      <c r="A9" s="20" t="s">
        <v>19</v>
      </c>
      <c r="B9" s="42">
        <v>425724000</v>
      </c>
      <c r="C9" s="42">
        <v>234952000</v>
      </c>
      <c r="D9" s="43">
        <f>C9-B9</f>
        <v>-190772000</v>
      </c>
      <c r="E9" s="44">
        <f>IF(B9=0,0,(D9/B9)*100)</f>
        <v>-44.81119222782836</v>
      </c>
    </row>
    <row r="10" spans="1:5" s="17" customFormat="1" ht="36" customHeight="1">
      <c r="A10" s="20"/>
      <c r="B10" s="45"/>
      <c r="C10" s="45"/>
      <c r="D10" s="43"/>
      <c r="E10" s="44"/>
    </row>
    <row r="11" spans="1:5" s="17" customFormat="1" ht="36" customHeight="1" thickBot="1">
      <c r="A11" s="21" t="s">
        <v>20</v>
      </c>
      <c r="B11" s="46">
        <f>B8-B9</f>
        <v>102300000</v>
      </c>
      <c r="C11" s="46">
        <f>C8-C9</f>
        <v>325619924</v>
      </c>
      <c r="D11" s="46">
        <f>C11-B11</f>
        <v>223319924</v>
      </c>
      <c r="E11" s="47">
        <f>IF(B11=0,0,(D11/B11)*100)</f>
        <v>218.29904594330404</v>
      </c>
    </row>
    <row r="12" spans="1:5" s="7" customFormat="1" ht="14.25">
      <c r="A12" s="33"/>
      <c r="B12" s="34"/>
      <c r="C12" s="34"/>
      <c r="D12" s="35"/>
      <c r="E12" s="36"/>
    </row>
    <row r="13" s="7" customFormat="1" ht="14.25">
      <c r="E13" s="1"/>
    </row>
    <row r="14" s="7" customFormat="1" ht="14.25">
      <c r="C14" s="3"/>
    </row>
    <row r="15" s="2" customFormat="1" ht="14.25">
      <c r="C15" s="4"/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pans="4:5" s="2" customFormat="1" ht="16.5">
      <c r="D24" s="30"/>
      <c r="E24" s="31"/>
    </row>
  </sheetData>
  <sheetProtection password="CC06" sheet="1" objects="1" scenarios="1"/>
  <mergeCells count="7">
    <mergeCell ref="A2:E2"/>
    <mergeCell ref="D6:E6"/>
    <mergeCell ref="A6:A7"/>
    <mergeCell ref="B6:B7"/>
    <mergeCell ref="C6:C7"/>
    <mergeCell ref="A3:E3"/>
    <mergeCell ref="A4:E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workbookViewId="0" topLeftCell="A7">
      <selection activeCell="A15" sqref="A15:IV16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31</v>
      </c>
      <c r="B2" s="55"/>
      <c r="C2" s="55"/>
      <c r="D2" s="55"/>
      <c r="E2" s="55"/>
      <c r="F2" s="55"/>
    </row>
    <row r="3" spans="1:6" s="6" customFormat="1" ht="18" customHeight="1">
      <c r="A3" s="65" t="s">
        <v>32</v>
      </c>
      <c r="B3" s="65"/>
      <c r="C3" s="65"/>
      <c r="D3" s="65"/>
      <c r="E3" s="65"/>
      <c r="F3" s="65"/>
    </row>
    <row r="4" spans="1:5" s="6" customFormat="1" ht="16.5" customHeight="1">
      <c r="A4" s="64"/>
      <c r="B4" s="64"/>
      <c r="C4" s="64"/>
      <c r="D4" s="64"/>
      <c r="E4" s="64"/>
    </row>
    <row r="5" spans="1:6" s="15" customFormat="1" ht="31.5" customHeight="1" thickBot="1">
      <c r="A5" s="14"/>
      <c r="B5" s="14" t="s">
        <v>34</v>
      </c>
      <c r="C5" s="14"/>
      <c r="D5" s="14"/>
      <c r="F5" s="39" t="s">
        <v>0</v>
      </c>
    </row>
    <row r="6" spans="1:6" s="13" customFormat="1" ht="48.75" customHeight="1">
      <c r="A6" s="23" t="s">
        <v>24</v>
      </c>
      <c r="B6" s="24" t="s">
        <v>23</v>
      </c>
      <c r="C6" s="11" t="s">
        <v>2</v>
      </c>
      <c r="D6" s="23" t="s">
        <v>22</v>
      </c>
      <c r="E6" s="24" t="s">
        <v>23</v>
      </c>
      <c r="F6" s="12" t="s">
        <v>2</v>
      </c>
    </row>
    <row r="7" spans="1:6" s="7" customFormat="1" ht="36" customHeight="1">
      <c r="A7" s="27" t="s">
        <v>10</v>
      </c>
      <c r="B7" s="45">
        <f>SUM(B8:B14)</f>
        <v>6402033493</v>
      </c>
      <c r="C7" s="45">
        <f aca="true" t="shared" si="0" ref="C7:C14">IF(B$7&gt;0,(B7/B$17)*100,0)</f>
        <v>100</v>
      </c>
      <c r="D7" s="26" t="s">
        <v>11</v>
      </c>
      <c r="E7" s="45">
        <f>SUM(E8:E10)</f>
        <v>4788295</v>
      </c>
      <c r="F7" s="52">
        <f aca="true" t="shared" si="1" ref="F7:F14">IF(E$17&gt;0,(E7/E$17)*100,0)</f>
        <v>0.07479334504006475</v>
      </c>
    </row>
    <row r="8" spans="1:6" s="7" customFormat="1" ht="25.5" customHeight="1">
      <c r="A8" s="9" t="s">
        <v>3</v>
      </c>
      <c r="B8" s="48">
        <v>6393624136</v>
      </c>
      <c r="C8" s="50">
        <f t="shared" si="0"/>
        <v>99.86864553256095</v>
      </c>
      <c r="D8" s="10" t="s">
        <v>4</v>
      </c>
      <c r="E8" s="48">
        <v>4788295</v>
      </c>
      <c r="F8" s="53">
        <f t="shared" si="1"/>
        <v>0.07479334504006475</v>
      </c>
    </row>
    <row r="9" spans="1:6" s="7" customFormat="1" ht="25.5" customHeight="1">
      <c r="A9" s="9" t="s">
        <v>12</v>
      </c>
      <c r="B9" s="48"/>
      <c r="C9" s="50">
        <f t="shared" si="0"/>
        <v>0</v>
      </c>
      <c r="D9" s="10" t="s">
        <v>5</v>
      </c>
      <c r="E9" s="48"/>
      <c r="F9" s="53">
        <f t="shared" si="1"/>
        <v>0</v>
      </c>
    </row>
    <row r="10" spans="1:6" s="7" customFormat="1" ht="63" customHeight="1">
      <c r="A10" s="40" t="s">
        <v>28</v>
      </c>
      <c r="B10" s="48"/>
      <c r="C10" s="50">
        <f t="shared" si="0"/>
        <v>0</v>
      </c>
      <c r="D10" s="10" t="s">
        <v>6</v>
      </c>
      <c r="E10" s="48"/>
      <c r="F10" s="53">
        <f t="shared" si="1"/>
        <v>0</v>
      </c>
    </row>
    <row r="11" spans="1:6" s="7" customFormat="1" ht="25.5" customHeight="1">
      <c r="A11" s="9" t="s">
        <v>13</v>
      </c>
      <c r="B11" s="48">
        <v>44379</v>
      </c>
      <c r="C11" s="50">
        <f t="shared" si="0"/>
        <v>0.0006932016217741459</v>
      </c>
      <c r="D11" s="8"/>
      <c r="E11" s="50"/>
      <c r="F11" s="52"/>
    </row>
    <row r="12" spans="1:6" s="7" customFormat="1" ht="25.5" customHeight="1">
      <c r="A12" s="9" t="s">
        <v>14</v>
      </c>
      <c r="B12" s="48">
        <v>571438</v>
      </c>
      <c r="C12" s="50">
        <f t="shared" si="0"/>
        <v>0.008925882700001676</v>
      </c>
      <c r="D12" s="28" t="s">
        <v>16</v>
      </c>
      <c r="E12" s="45">
        <f>SUM(E13:E14)</f>
        <v>6397245198</v>
      </c>
      <c r="F12" s="52">
        <f t="shared" si="1"/>
        <v>99.92520665495994</v>
      </c>
    </row>
    <row r="13" spans="1:6" s="7" customFormat="1" ht="25.5" customHeight="1">
      <c r="A13" s="9" t="s">
        <v>15</v>
      </c>
      <c r="B13" s="48"/>
      <c r="C13" s="50">
        <f t="shared" si="0"/>
        <v>0</v>
      </c>
      <c r="D13" s="10" t="s">
        <v>9</v>
      </c>
      <c r="E13" s="48"/>
      <c r="F13" s="53">
        <f t="shared" si="1"/>
        <v>0</v>
      </c>
    </row>
    <row r="14" spans="1:6" s="7" customFormat="1" ht="25.5" customHeight="1">
      <c r="A14" s="9" t="s">
        <v>8</v>
      </c>
      <c r="B14" s="48">
        <v>7793540</v>
      </c>
      <c r="C14" s="50">
        <f t="shared" si="0"/>
        <v>0.12173538311727793</v>
      </c>
      <c r="D14" s="10" t="s">
        <v>7</v>
      </c>
      <c r="E14" s="48">
        <v>6397245198</v>
      </c>
      <c r="F14" s="53">
        <f t="shared" si="1"/>
        <v>99.92520665495994</v>
      </c>
    </row>
    <row r="15" spans="1:6" s="7" customFormat="1" ht="12" customHeight="1">
      <c r="A15" s="41"/>
      <c r="B15" s="49"/>
      <c r="C15" s="50"/>
      <c r="D15" s="37"/>
      <c r="E15" s="50"/>
      <c r="F15" s="52"/>
    </row>
    <row r="16" spans="1:6" s="7" customFormat="1" ht="12" customHeight="1">
      <c r="A16" s="9"/>
      <c r="B16" s="50"/>
      <c r="C16" s="45"/>
      <c r="D16" s="37"/>
      <c r="E16" s="50"/>
      <c r="F16" s="52"/>
    </row>
    <row r="17" spans="1:6" s="7" customFormat="1" ht="36" customHeight="1" thickBot="1">
      <c r="A17" s="38" t="s">
        <v>27</v>
      </c>
      <c r="B17" s="51">
        <f>B7</f>
        <v>6402033493</v>
      </c>
      <c r="C17" s="51">
        <f>IF(B$17&gt;0,(B17/B$17)*100,0)</f>
        <v>100</v>
      </c>
      <c r="D17" s="25" t="s">
        <v>27</v>
      </c>
      <c r="E17" s="51">
        <f>E7+E12</f>
        <v>6402033493</v>
      </c>
      <c r="F17" s="54">
        <f>IF(E$17&gt;0,(E17/E$17)*100,0)</f>
        <v>100</v>
      </c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</sheetData>
  <sheetProtection/>
  <mergeCells count="3">
    <mergeCell ref="A2:F2"/>
    <mergeCell ref="A3:F3"/>
    <mergeCell ref="A4:E4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2006-04-22T12:44:05Z</cp:lastPrinted>
  <dcterms:created xsi:type="dcterms:W3CDTF">2005-01-10T08:43:50Z</dcterms:created>
  <dcterms:modified xsi:type="dcterms:W3CDTF">2006-04-22T12:44:06Z</dcterms:modified>
  <cp:category/>
  <cp:version/>
  <cp:contentType/>
  <cp:contentStatus/>
</cp:coreProperties>
</file>