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4715" windowHeight="7965" activeTab="2"/>
  </bookViews>
  <sheets>
    <sheet name="01收支餘絀綜計表" sheetId="1" r:id="rId1"/>
    <sheet name="02現金流量綜計表" sheetId="2" r:id="rId2"/>
    <sheet name="03平衡綜計表" sheetId="3" r:id="rId3"/>
    <sheet name="空白" sheetId="4" r:id="rId4"/>
  </sheets>
  <externalReferences>
    <externalReference r:id="rId7"/>
    <externalReference r:id="rId8"/>
    <externalReference r:id="rId9"/>
  </externalReferences>
  <definedNames>
    <definedName name="\0">#REF!</definedName>
    <definedName name="\a">#REF!</definedName>
    <definedName name="\c">#REF!</definedName>
    <definedName name="\m">#REF!</definedName>
    <definedName name="\p">#REF!</definedName>
    <definedName name="\s">#REF!</definedName>
    <definedName name="\z">#REF!</definedName>
    <definedName name="A">'[1]MONTH1-1'!#REF!</definedName>
    <definedName name="CL">#REF!</definedName>
    <definedName name="FUNCTION">#REF!</definedName>
    <definedName name="HH">#REF!</definedName>
    <definedName name="INPUT">#REF!</definedName>
    <definedName name="_xlnm.Print_Area" localSheetId="1">'02現金流量綜計表'!$A$1:$H$43</definedName>
    <definedName name="Print_Area_MI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<sst xmlns="http://schemas.openxmlformats.org/spreadsheetml/2006/main" count="158" uniqueCount="134">
  <si>
    <t>中華民國</t>
  </si>
  <si>
    <t>單位:新臺幣元</t>
  </si>
  <si>
    <t>科                目</t>
  </si>
  <si>
    <t>預    算    數</t>
  </si>
  <si>
    <t>％</t>
  </si>
  <si>
    <t>預算數與決算核定數
比較增 (+) 減 (-)</t>
  </si>
  <si>
    <t>　徵收收入</t>
  </si>
  <si>
    <t>　債務收入</t>
  </si>
  <si>
    <t>　勞務收入</t>
  </si>
  <si>
    <t>　農政收入</t>
  </si>
  <si>
    <t>　財產收入</t>
  </si>
  <si>
    <t>　政府撥入收入</t>
  </si>
  <si>
    <t>　其他收入</t>
  </si>
  <si>
    <t>基金用途</t>
  </si>
  <si>
    <t>離島建設基金</t>
  </si>
  <si>
    <t xml:space="preserve"> 基金來源、用途及餘絀決算表</t>
  </si>
  <si>
    <t>───────</t>
  </si>
  <si>
    <t>──────────────</t>
  </si>
  <si>
    <r>
      <t xml:space="preserve">    94</t>
    </r>
    <r>
      <rPr>
        <b/>
        <sz val="14"/>
        <rFont val="華康粗明體"/>
        <family val="3"/>
      </rPr>
      <t>年度</t>
    </r>
  </si>
  <si>
    <t>原 列 決 算 數</t>
  </si>
  <si>
    <t>修    正    數</t>
  </si>
  <si>
    <t>決 算 核 定 數</t>
  </si>
  <si>
    <t>基金來源</t>
  </si>
  <si>
    <t>補助離島地區辦理交通及觀光建設計畫</t>
  </si>
  <si>
    <r>
      <t>補助離島地區辦理農業及</t>
    </r>
    <r>
      <rPr>
        <sz val="10"/>
        <rFont val="細明體"/>
        <family val="3"/>
      </rPr>
      <t>水資源建設計畫</t>
    </r>
  </si>
  <si>
    <r>
      <t>補助離島地區辦理教育、</t>
    </r>
    <r>
      <rPr>
        <sz val="10"/>
        <rFont val="細明體"/>
        <family val="3"/>
      </rPr>
      <t>文化及社會福利建設計畫</t>
    </r>
  </si>
  <si>
    <r>
      <t>補助離島地區辦理消防、</t>
    </r>
    <r>
      <rPr>
        <sz val="10"/>
        <rFont val="細明體"/>
        <family val="3"/>
      </rPr>
      <t>醫療及環保建設計畫</t>
    </r>
  </si>
  <si>
    <t>補助離島地區辦理基礎建設</t>
  </si>
  <si>
    <t>一般行政管理</t>
  </si>
  <si>
    <r>
      <t>本</t>
    </r>
    <r>
      <rPr>
        <b/>
        <sz val="11"/>
        <rFont val="Times New Roman"/>
        <family val="1"/>
      </rPr>
      <t xml:space="preserve">   </t>
    </r>
    <r>
      <rPr>
        <b/>
        <sz val="11"/>
        <rFont val="華康粗明體"/>
        <family val="3"/>
      </rPr>
      <t>期</t>
    </r>
    <r>
      <rPr>
        <b/>
        <sz val="11"/>
        <rFont val="Times New Roman"/>
        <family val="1"/>
      </rPr>
      <t xml:space="preserve">   </t>
    </r>
    <r>
      <rPr>
        <b/>
        <sz val="11"/>
        <rFont val="華康粗明體"/>
        <family val="3"/>
      </rPr>
      <t>賸</t>
    </r>
    <r>
      <rPr>
        <b/>
        <sz val="11"/>
        <rFont val="Times New Roman"/>
        <family val="1"/>
      </rPr>
      <t xml:space="preserve">   </t>
    </r>
    <r>
      <rPr>
        <b/>
        <sz val="11"/>
        <rFont val="華康粗明體"/>
        <family val="3"/>
      </rPr>
      <t>餘（短絀－）</t>
    </r>
  </si>
  <si>
    <t>期初累積賸餘（短絀－）</t>
  </si>
  <si>
    <t>期末累積賸餘（短絀－）</t>
  </si>
  <si>
    <t>項                 目</t>
  </si>
  <si>
    <t>決 算 核 定 數</t>
  </si>
  <si>
    <t>比 較 增 (+) 減 (-)</t>
  </si>
  <si>
    <t>金         額</t>
  </si>
  <si>
    <t>業 務 活 動 之 現 金 流 量</t>
  </si>
  <si>
    <t>甲、資金來源</t>
  </si>
  <si>
    <t>本期賸餘（短絀－）</t>
  </si>
  <si>
    <t>一、基金之增加</t>
  </si>
  <si>
    <t>調整非現金項目</t>
  </si>
  <si>
    <t xml:space="preserve">  公積撥充數</t>
  </si>
  <si>
    <t xml:space="preserve">  國庫增撥數</t>
  </si>
  <si>
    <t xml:space="preserve"> 業務活動之淨現金流入（流出－）</t>
  </si>
  <si>
    <t xml:space="preserve">  作業賸餘解繳國庫撥充數</t>
  </si>
  <si>
    <t>二、國庫填補短絀數</t>
  </si>
  <si>
    <t xml:space="preserve">  折減基金</t>
  </si>
  <si>
    <t xml:space="preserve">  國庫撥款</t>
  </si>
  <si>
    <t>減少短期投資及短期貸墊款</t>
  </si>
  <si>
    <t>三、公積及賸餘之增加</t>
  </si>
  <si>
    <t>減少長期應收款項、貸墊款及準備金</t>
  </si>
  <si>
    <t xml:space="preserve">  未分配賸餘之增加</t>
  </si>
  <si>
    <t>減少其他資產</t>
  </si>
  <si>
    <t xml:space="preserve">  公積之增加</t>
  </si>
  <si>
    <t>增加短期債務及其他負債</t>
  </si>
  <si>
    <t xml:space="preserve">  待填補短絀之減少</t>
  </si>
  <si>
    <t>其他項目之現金流入</t>
  </si>
  <si>
    <t>增加短期投資及短期貸墊款</t>
  </si>
  <si>
    <t>四、固定資產之減少</t>
  </si>
  <si>
    <t>增加長期應收款項、貸墊款及準備金</t>
  </si>
  <si>
    <t>折減基金</t>
  </si>
  <si>
    <t xml:space="preserve">  固定資產折舊</t>
  </si>
  <si>
    <t>增加其他資產</t>
  </si>
  <si>
    <t xml:space="preserve">  固定資產之變賣及收回</t>
  </si>
  <si>
    <t>減少短期債務及其他負債</t>
  </si>
  <si>
    <t>國庫撥款</t>
  </si>
  <si>
    <t xml:space="preserve">  固定資產報廢及整理</t>
  </si>
  <si>
    <t>其他項目之現金流出</t>
  </si>
  <si>
    <t>五、遞耗資產之減少</t>
  </si>
  <si>
    <t xml:space="preserve"> 其他活動之淨現金流入（流出－）</t>
  </si>
  <si>
    <t xml:space="preserve">  經濟動物及作物之減少</t>
  </si>
  <si>
    <t xml:space="preserve">  礦源之減少</t>
  </si>
  <si>
    <t>七、長期投資、應收款、貸款及準備金之減少</t>
  </si>
  <si>
    <t>現金及約當現金之淨增（淨減－）</t>
  </si>
  <si>
    <t xml:space="preserve">  長期投資之收回</t>
  </si>
  <si>
    <t xml:space="preserve">  長期應收款之收回</t>
  </si>
  <si>
    <t xml:space="preserve">  長期貸款之收回</t>
  </si>
  <si>
    <t xml:space="preserve">  長期墊款之收回</t>
  </si>
  <si>
    <t>合          計</t>
  </si>
  <si>
    <t>離島建設基金現金流量決算表</t>
  </si>
  <si>
    <t>─────────────</t>
  </si>
  <si>
    <t xml:space="preserve">         中華民國94年度</t>
  </si>
  <si>
    <r>
      <t>其 他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活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動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之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現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金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流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量</t>
    </r>
  </si>
  <si>
    <r>
      <t>國</t>
    </r>
    <r>
      <rPr>
        <b/>
        <sz val="11"/>
        <rFont val="華康粗明體"/>
        <family val="3"/>
      </rPr>
      <t>　庫　填　補　短　絀　數</t>
    </r>
  </si>
  <si>
    <r>
      <t>遞</t>
    </r>
    <r>
      <rPr>
        <b/>
        <sz val="11"/>
        <rFont val="華康粗明體"/>
        <family val="3"/>
      </rPr>
      <t>　耗　資　產　之　減　少</t>
    </r>
  </si>
  <si>
    <r>
      <t>期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初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現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金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及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約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當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現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金</t>
    </r>
  </si>
  <si>
    <r>
      <t>長</t>
    </r>
    <r>
      <rPr>
        <b/>
        <sz val="11"/>
        <rFont val="華康粗明體"/>
        <family val="3"/>
      </rPr>
      <t>　期　債　務　之　增　加</t>
    </r>
  </si>
  <si>
    <r>
      <t>期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末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現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金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及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約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當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現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金</t>
    </r>
  </si>
  <si>
    <r>
      <t>長</t>
    </r>
    <r>
      <rPr>
        <b/>
        <sz val="11"/>
        <rFont val="華康粗明體"/>
        <family val="3"/>
      </rPr>
      <t xml:space="preserve"> 期 投 資、應 收 款、貸 墊 款</t>
    </r>
  </si>
  <si>
    <r>
      <t>註：</t>
    </r>
    <r>
      <rPr>
        <sz val="10"/>
        <rFont val="Times New Roman"/>
        <family val="1"/>
      </rPr>
      <t>1.</t>
    </r>
    <r>
      <rPr>
        <sz val="10"/>
        <rFont val="華康粗明體"/>
        <family val="3"/>
      </rPr>
      <t>本表係採現金及約當現金基礎，包括現金及自投資日起</t>
    </r>
    <r>
      <rPr>
        <sz val="10"/>
        <rFont val="Times New Roman"/>
        <family val="1"/>
      </rPr>
      <t>3</t>
    </r>
    <r>
      <rPr>
        <sz val="10"/>
        <rFont val="華康粗明體"/>
        <family val="3"/>
      </rPr>
      <t>個月內到期或清償之債權證券。</t>
    </r>
  </si>
  <si>
    <r>
      <t xml:space="preserve">        2.</t>
    </r>
    <r>
      <rPr>
        <sz val="10"/>
        <rFont val="華康粗明體"/>
        <family val="3"/>
      </rPr>
      <t xml:space="preserve">本表「調整非現金項目」欄所列，包括提存呆帳、流動資產淨減（淨增－）、流動負債淨增（淨減－）及其他不影響
   </t>
    </r>
    <r>
      <rPr>
        <sz val="9"/>
        <rFont val="華康粗明體"/>
        <family val="3"/>
      </rPr>
      <t xml:space="preserve">   </t>
    </r>
    <r>
      <rPr>
        <sz val="10"/>
        <rFont val="華康粗明體"/>
        <family val="3"/>
      </rPr>
      <t>現金流量之非現金項目。</t>
    </r>
  </si>
  <si>
    <t>本年度決算核定數</t>
  </si>
  <si>
    <t>上年度決算審定數</t>
  </si>
  <si>
    <t>比 較 增(+) 減(-)</t>
  </si>
  <si>
    <t>科              目</t>
  </si>
  <si>
    <t>金     額</t>
  </si>
  <si>
    <t>資           產</t>
  </si>
  <si>
    <t>負           債</t>
  </si>
  <si>
    <t>流    動    資    產</t>
  </si>
  <si>
    <t>流    動    負    債</t>
  </si>
  <si>
    <t>現金</t>
  </si>
  <si>
    <t>短期債務</t>
  </si>
  <si>
    <t>短期投資</t>
  </si>
  <si>
    <t>應付款項</t>
  </si>
  <si>
    <t>應收款項</t>
  </si>
  <si>
    <t>預收款項</t>
  </si>
  <si>
    <t>存貨</t>
  </si>
  <si>
    <t>預付款項</t>
  </si>
  <si>
    <t>其    他    負    債</t>
  </si>
  <si>
    <t>短期貸墊款</t>
  </si>
  <si>
    <t>什項負債</t>
  </si>
  <si>
    <t>貸 墊 款 及 準 備 金</t>
  </si>
  <si>
    <t>累　積　餘(+)　絀(-)</t>
  </si>
  <si>
    <t>長期應收款項</t>
  </si>
  <si>
    <t>長期貸款</t>
  </si>
  <si>
    <t>累積賸餘</t>
  </si>
  <si>
    <t>長期墊款</t>
  </si>
  <si>
    <t>累積短絀</t>
  </si>
  <si>
    <t xml:space="preserve">準備金 </t>
  </si>
  <si>
    <t>其    他    資    產</t>
  </si>
  <si>
    <t>什項資產</t>
  </si>
  <si>
    <t>待整理資產</t>
  </si>
  <si>
    <t>合              計</t>
  </si>
  <si>
    <t>離島建設</t>
  </si>
  <si>
    <t>基金平衡表</t>
  </si>
  <si>
    <t>────</t>
  </si>
  <si>
    <t>─────</t>
  </si>
  <si>
    <r>
      <t>中華民國</t>
    </r>
    <r>
      <rPr>
        <b/>
        <sz val="14"/>
        <rFont val="Times New Roman"/>
        <family val="1"/>
      </rPr>
      <t>94</t>
    </r>
    <r>
      <rPr>
        <b/>
        <sz val="14"/>
        <rFont val="華康粗明體"/>
        <family val="3"/>
      </rPr>
      <t>年</t>
    </r>
  </si>
  <si>
    <r>
      <t>12</t>
    </r>
    <r>
      <rPr>
        <b/>
        <sz val="14"/>
        <rFont val="華康粗明體"/>
        <family val="3"/>
      </rPr>
      <t>月</t>
    </r>
    <r>
      <rPr>
        <b/>
        <sz val="14"/>
        <rFont val="Times New Roman"/>
        <family val="1"/>
      </rPr>
      <t>31</t>
    </r>
    <r>
      <rPr>
        <b/>
        <sz val="14"/>
        <rFont val="華康粗明體"/>
        <family val="3"/>
      </rPr>
      <t>日</t>
    </r>
  </si>
  <si>
    <r>
      <t>單位</t>
    </r>
    <r>
      <rPr>
        <b/>
        <sz val="12"/>
        <rFont val="Times New Roman"/>
        <family val="1"/>
      </rPr>
      <t>:</t>
    </r>
    <r>
      <rPr>
        <b/>
        <sz val="12"/>
        <rFont val="華康粗明體"/>
        <family val="3"/>
      </rPr>
      <t>新臺幣元</t>
    </r>
  </si>
  <si>
    <t>科             目</t>
  </si>
  <si>
    <r>
      <t xml:space="preserve">長 </t>
    </r>
    <r>
      <rPr>
        <b/>
        <sz val="5"/>
        <rFont val="華康粗明體"/>
        <family val="3"/>
      </rPr>
      <t xml:space="preserve"> </t>
    </r>
    <r>
      <rPr>
        <b/>
        <sz val="10"/>
        <rFont val="華康粗明體"/>
        <family val="3"/>
      </rPr>
      <t xml:space="preserve">期 </t>
    </r>
    <r>
      <rPr>
        <b/>
        <sz val="5"/>
        <rFont val="華康粗明體"/>
        <family val="3"/>
      </rPr>
      <t xml:space="preserve"> </t>
    </r>
    <r>
      <rPr>
        <b/>
        <sz val="10"/>
        <rFont val="華康粗明體"/>
        <family val="3"/>
      </rPr>
      <t>應</t>
    </r>
    <r>
      <rPr>
        <b/>
        <sz val="5"/>
        <rFont val="華康粗明體"/>
        <family val="3"/>
      </rPr>
      <t xml:space="preserve">  </t>
    </r>
    <r>
      <rPr>
        <b/>
        <sz val="10"/>
        <rFont val="華康粗明體"/>
        <family val="3"/>
      </rPr>
      <t>收</t>
    </r>
    <r>
      <rPr>
        <b/>
        <sz val="5"/>
        <rFont val="華康粗明體"/>
        <family val="3"/>
      </rPr>
      <t xml:space="preserve">  </t>
    </r>
    <r>
      <rPr>
        <b/>
        <sz val="10"/>
        <rFont val="華康粗明體"/>
        <family val="3"/>
      </rPr>
      <t xml:space="preserve">款  項、 </t>
    </r>
  </si>
  <si>
    <r>
      <t>基</t>
    </r>
    <r>
      <rPr>
        <b/>
        <sz val="11"/>
        <rFont val="Times New Roman"/>
        <family val="1"/>
      </rPr>
      <t xml:space="preserve">      </t>
    </r>
    <r>
      <rPr>
        <b/>
        <sz val="11"/>
        <rFont val="華康粗明體"/>
        <family val="3"/>
      </rPr>
      <t>金</t>
    </r>
    <r>
      <rPr>
        <b/>
        <sz val="11"/>
        <rFont val="Times New Roman"/>
        <family val="1"/>
      </rPr>
      <t xml:space="preserve">      </t>
    </r>
    <r>
      <rPr>
        <b/>
        <sz val="11"/>
        <rFont val="華康粗明體"/>
        <family val="3"/>
      </rPr>
      <t>餘</t>
    </r>
    <r>
      <rPr>
        <b/>
        <sz val="11"/>
        <rFont val="Times New Roman"/>
        <family val="1"/>
      </rPr>
      <t xml:space="preserve">      </t>
    </r>
    <r>
      <rPr>
        <b/>
        <sz val="11"/>
        <rFont val="華康粗明體"/>
        <family val="3"/>
      </rPr>
      <t>額</t>
    </r>
  </si>
  <si>
    <t>合             計</t>
  </si>
</sst>
</file>

<file path=xl/styles.xml><?xml version="1.0" encoding="utf-8"?>
<styleSheet xmlns="http://schemas.openxmlformats.org/spreadsheetml/2006/main">
  <numFmts count="3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* \(#,##0.00\);_(* &quot;…&quot;??_);_(@_)"/>
    <numFmt numFmtId="177" formatCode="General_)"/>
    <numFmt numFmtId="178" formatCode="_(* #,##0.00_);_(* #,##0.00_);_(* &quot;…&quot;_);_(@_)"/>
    <numFmt numFmtId="179" formatCode="_(&quot; +&quot;* #,##0.00_);_(&quot;－&quot;* #,##0.00_);_(* &quot;…&quot;_);_(@_)"/>
    <numFmt numFmtId="180" formatCode="0.00_)"/>
    <numFmt numFmtId="181" formatCode="_(* #,##0.00_);_(&quot;－&quot;* #,##0.00_);_(* &quot;…&quot;_);_(@_)"/>
    <numFmt numFmtId="182" formatCode="0;[Red]0"/>
    <numFmt numFmtId="183" formatCode="_(\+* #,##0.00_);_(\-* #,##0.00_);_(* &quot;…&quot;_);_(@_)"/>
    <numFmt numFmtId="184" formatCode="_(* #,##0.00_);_(&quot;–&quot;* #,##0.00_);_(* &quot;…&quot;_);_(@_)"/>
    <numFmt numFmtId="185" formatCode="_(* #,##0.00_);_(&quot;–&quot;* #,##0.00_);_(* &quot;&quot;_);_(@_)"/>
    <numFmt numFmtId="186" formatCode="_(&quot; +&quot;* #,##0.00_);_(&quot; –&quot;* #,##0.00_);_(* &quot;&quot;_);_(@_)"/>
    <numFmt numFmtId="187" formatCode="_(* #,##0.00_);_(* #,##0.00_);_(* &quot;&quot;_);_(@_)"/>
    <numFmt numFmtId="188" formatCode="#,##0.00;\-#,##0.00;&quot;-&quot;"/>
    <numFmt numFmtId="189" formatCode="#,##0.00;[Red]\-#,##0.00;_-* &quot;－&quot;;_-@_-"/>
    <numFmt numFmtId="190" formatCode="_(* #,##0.00_);_(&quot;－&quot;* #,##0.00_);_(* &quot;&quot;_);_(@_)"/>
    <numFmt numFmtId="191" formatCode="_(&quot; +&quot;* #,##0.00_);_(&quot;–&quot;* #,##0.00_);_(* &quot;…&quot;_);_(@_)"/>
    <numFmt numFmtId="192" formatCode="_(&quot; +&quot;* #,##0_);_(&quot; –&quot;* #,##0_);_(* &quot;&quot;_);_(@_)"/>
    <numFmt numFmtId="193" formatCode="_(&quot; +&quot;* #,##0.00_);_(&quot; –&quot;* #,##0.00_);_(* &quot;…&quot;_);_(@_)"/>
    <numFmt numFmtId="194" formatCode="#,##0_ "/>
    <numFmt numFmtId="195" formatCode="#,##0.00_ "/>
    <numFmt numFmtId="196" formatCode="_(&quot; +&quot;* #,##0.0_);_(&quot; –&quot;* #,##0.0_);_(* &quot;&quot;_);_(@_)"/>
    <numFmt numFmtId="197" formatCode="_(&quot; +&quot;* #,##0.00_);_(&quot;–&quot;* #,##0.00_);_(* &quot;&quot;_);_(@_)"/>
    <numFmt numFmtId="198" formatCode="_(&quot; +&quot;* #,##0.00_);_(&quot;－&quot;* #,##0.00_);_(* &quot;&quot;_);_(@_)"/>
    <numFmt numFmtId="199" formatCode="0."/>
    <numFmt numFmtId="200" formatCode="_(* #,##0.00_);_(&quot; –&quot;* #,##0.00_);_(* &quot;…&quot;_);_(@_)"/>
  </numFmts>
  <fonts count="63">
    <font>
      <sz val="12"/>
      <name val="新細明體"/>
      <family val="1"/>
    </font>
    <font>
      <sz val="9"/>
      <name val="新細明體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u val="single"/>
      <sz val="12"/>
      <color indexed="36"/>
      <name val="Times New Roman"/>
      <family val="1"/>
    </font>
    <font>
      <sz val="12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9"/>
      <name val="細明體"/>
      <family val="3"/>
    </font>
    <font>
      <b/>
      <sz val="9"/>
      <name val="Times New Roman"/>
      <family val="1"/>
    </font>
    <font>
      <sz val="10"/>
      <name val="Times New Roman"/>
      <family val="1"/>
    </font>
    <font>
      <b/>
      <sz val="20"/>
      <name val="華康粗明體"/>
      <family val="3"/>
    </font>
    <font>
      <sz val="23"/>
      <name val="新細明體"/>
      <family val="1"/>
    </font>
    <font>
      <sz val="22"/>
      <name val="新細明體"/>
      <family val="1"/>
    </font>
    <font>
      <b/>
      <sz val="12"/>
      <name val="華康粗明體"/>
      <family val="3"/>
    </font>
    <font>
      <b/>
      <sz val="9"/>
      <name val="華康粗明體"/>
      <family val="3"/>
    </font>
    <font>
      <b/>
      <sz val="10"/>
      <name val="華康粗明體"/>
      <family val="3"/>
    </font>
    <font>
      <b/>
      <sz val="11"/>
      <name val="華康粗明體"/>
      <family val="3"/>
    </font>
    <font>
      <b/>
      <sz val="14"/>
      <name val="華康粗明體"/>
      <family val="3"/>
    </font>
    <font>
      <b/>
      <sz val="14"/>
      <name val="Times New Roman"/>
      <family val="1"/>
    </font>
    <font>
      <b/>
      <sz val="11"/>
      <name val="華康特粗明體"/>
      <family val="3"/>
    </font>
    <font>
      <sz val="11"/>
      <name val="華康特粗明體"/>
      <family val="3"/>
    </font>
    <font>
      <sz val="9"/>
      <name val="華康特粗明體"/>
      <family val="3"/>
    </font>
    <font>
      <b/>
      <sz val="10"/>
      <name val="華康特粗明體"/>
      <family val="3"/>
    </font>
    <font>
      <b/>
      <sz val="20"/>
      <name val="新細明體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華康粗明體"/>
      <family val="3"/>
    </font>
    <font>
      <sz val="10"/>
      <name val="細明體"/>
      <family val="3"/>
    </font>
    <font>
      <sz val="10"/>
      <name val="新細明體"/>
      <family val="1"/>
    </font>
    <font>
      <sz val="10"/>
      <name val="華康中明體"/>
      <family val="3"/>
    </font>
    <font>
      <sz val="9"/>
      <name val="華康中明體"/>
      <family val="3"/>
    </font>
    <font>
      <sz val="10"/>
      <name val="華康中黑體"/>
      <family val="3"/>
    </font>
    <font>
      <b/>
      <sz val="11"/>
      <name val="Times New Roman"/>
      <family val="1"/>
    </font>
    <font>
      <sz val="9"/>
      <name val="華康中黑體"/>
      <family val="3"/>
    </font>
    <font>
      <sz val="12"/>
      <name val="華康特粗明體"/>
      <family val="3"/>
    </font>
    <font>
      <b/>
      <sz val="9"/>
      <name val="華康特粗明體"/>
      <family val="3"/>
    </font>
    <font>
      <b/>
      <sz val="12"/>
      <name val="華康特粗明體"/>
      <family val="3"/>
    </font>
    <font>
      <sz val="9"/>
      <name val="Times New Roman"/>
      <family val="1"/>
    </font>
    <font>
      <b/>
      <sz val="22"/>
      <name val="華康粗明體"/>
      <family val="3"/>
    </font>
    <font>
      <sz val="24"/>
      <name val="新細明體"/>
      <family val="1"/>
    </font>
    <font>
      <sz val="12"/>
      <name val="細明體"/>
      <family val="3"/>
    </font>
    <font>
      <sz val="9"/>
      <name val="華康粗明體"/>
      <family val="3"/>
    </font>
    <font>
      <sz val="11"/>
      <name val="華康中黑體"/>
      <family val="3"/>
    </font>
    <font>
      <sz val="11"/>
      <name val="細明體"/>
      <family val="3"/>
    </font>
    <font>
      <b/>
      <sz val="9"/>
      <name val="全真粗明體"/>
      <family val="3"/>
    </font>
    <font>
      <b/>
      <sz val="10"/>
      <name val="全真粗明體"/>
      <family val="3"/>
    </font>
    <font>
      <b/>
      <sz val="9"/>
      <name val="華康中明體"/>
      <family val="3"/>
    </font>
    <font>
      <sz val="10"/>
      <name val="華康特粗明體"/>
      <family val="3"/>
    </font>
    <font>
      <sz val="11"/>
      <name val="華康中明體"/>
      <family val="3"/>
    </font>
    <font>
      <b/>
      <sz val="24"/>
      <name val="華康粗明體"/>
      <family val="3"/>
    </font>
    <font>
      <sz val="23"/>
      <name val="華康中明體"/>
      <family val="3"/>
    </font>
    <font>
      <b/>
      <sz val="10"/>
      <name val="華康中明體"/>
      <family val="3"/>
    </font>
    <font>
      <b/>
      <sz val="11"/>
      <name val="華康中明體"/>
      <family val="3"/>
    </font>
    <font>
      <b/>
      <sz val="12"/>
      <name val="華康中明體"/>
      <family val="3"/>
    </font>
    <font>
      <b/>
      <sz val="12"/>
      <name val="華康行書體"/>
      <family val="3"/>
    </font>
    <font>
      <sz val="12"/>
      <name val="華康行書體"/>
      <family val="3"/>
    </font>
    <font>
      <b/>
      <sz val="5"/>
      <name val="華康粗明體"/>
      <family val="3"/>
    </font>
    <font>
      <sz val="20"/>
      <name val="Times New Roman"/>
      <family val="1"/>
    </font>
    <font>
      <sz val="10"/>
      <name val="華康行書體"/>
      <family val="3"/>
    </font>
    <font>
      <sz val="12"/>
      <name val="華康中明體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3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2" fillId="0" borderId="0" applyBorder="0" applyAlignment="0">
      <protection/>
    </xf>
    <xf numFmtId="177" fontId="3" fillId="2" borderId="1" applyNumberFormat="0" applyFont="0" applyFill="0" applyBorder="0">
      <alignment horizontal="center" vertical="center"/>
      <protection/>
    </xf>
    <xf numFmtId="180" fontId="4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327">
    <xf numFmtId="0" fontId="0" fillId="0" borderId="0" xfId="0" applyAlignment="1">
      <alignment vertical="center"/>
    </xf>
    <xf numFmtId="0" fontId="2" fillId="0" borderId="0" xfId="19" applyFont="1" applyAlignment="1" applyProtection="1">
      <alignment horizontal="left" vertical="center"/>
      <protection/>
    </xf>
    <xf numFmtId="0" fontId="7" fillId="0" borderId="0" xfId="19" applyFont="1" applyAlignment="1" applyProtection="1">
      <alignment vertical="center"/>
      <protection/>
    </xf>
    <xf numFmtId="0" fontId="11" fillId="0" borderId="0" xfId="19" applyFont="1" applyAlignment="1" applyProtection="1">
      <alignment vertical="center"/>
      <protection/>
    </xf>
    <xf numFmtId="0" fontId="12" fillId="0" borderId="0" xfId="19" applyFont="1" applyAlignment="1" applyProtection="1">
      <alignment vertical="center"/>
      <protection/>
    </xf>
    <xf numFmtId="0" fontId="2" fillId="0" borderId="0" xfId="19" applyFont="1" applyAlignment="1" applyProtection="1">
      <alignment vertical="center"/>
      <protection/>
    </xf>
    <xf numFmtId="0" fontId="2" fillId="0" borderId="0" xfId="19" applyFont="1" applyBorder="1" applyAlignment="1" applyProtection="1">
      <alignment vertical="center"/>
      <protection/>
    </xf>
    <xf numFmtId="0" fontId="13" fillId="0" borderId="0" xfId="19" applyFont="1" applyBorder="1" applyAlignment="1" applyProtection="1">
      <alignment horizontal="right" vertical="center"/>
      <protection locked="0"/>
    </xf>
    <xf numFmtId="0" fontId="13" fillId="0" borderId="0" xfId="19" applyFont="1" applyAlignment="1" applyProtection="1">
      <alignment horizontal="left" vertical="center"/>
      <protection/>
    </xf>
    <xf numFmtId="0" fontId="13" fillId="0" borderId="0" xfId="19" applyFont="1" applyAlignment="1" applyProtection="1">
      <alignment vertical="center"/>
      <protection/>
    </xf>
    <xf numFmtId="0" fontId="14" fillId="0" borderId="0" xfId="19" applyFont="1" applyAlignment="1" applyProtection="1">
      <alignment horizontal="centerContinuous" vertical="center"/>
      <protection/>
    </xf>
    <xf numFmtId="0" fontId="14" fillId="0" borderId="0" xfId="19" applyFont="1" applyAlignment="1" applyProtection="1">
      <alignment vertical="center"/>
      <protection/>
    </xf>
    <xf numFmtId="0" fontId="14" fillId="0" borderId="0" xfId="19" applyFont="1" applyAlignment="1" applyProtection="1">
      <alignment horizontal="right" vertical="center"/>
      <protection/>
    </xf>
    <xf numFmtId="0" fontId="15" fillId="0" borderId="0" xfId="19" applyFont="1" applyBorder="1" applyAlignment="1" applyProtection="1">
      <alignment horizontal="right"/>
      <protection/>
    </xf>
    <xf numFmtId="0" fontId="15" fillId="0" borderId="0" xfId="19" applyFont="1" applyAlignment="1" applyProtection="1" quotePrefix="1">
      <alignment horizontal="left"/>
      <protection/>
    </xf>
    <xf numFmtId="0" fontId="15" fillId="0" borderId="0" xfId="19" applyFont="1" applyAlignment="1" applyProtection="1">
      <alignment vertical="center"/>
      <protection/>
    </xf>
    <xf numFmtId="0" fontId="16" fillId="0" borderId="0" xfId="19" applyFont="1" applyAlignment="1" applyProtection="1">
      <alignment vertical="center"/>
      <protection/>
    </xf>
    <xf numFmtId="0" fontId="17" fillId="0" borderId="0" xfId="19" applyFont="1" applyAlignment="1" applyProtection="1">
      <alignment vertical="center"/>
      <protection/>
    </xf>
    <xf numFmtId="0" fontId="18" fillId="0" borderId="0" xfId="19" applyFont="1" applyAlignment="1" applyProtection="1">
      <alignment vertical="center"/>
      <protection/>
    </xf>
    <xf numFmtId="0" fontId="19" fillId="0" borderId="0" xfId="19" applyFont="1" applyAlignment="1" applyProtection="1">
      <alignment vertical="center"/>
      <protection/>
    </xf>
    <xf numFmtId="0" fontId="19" fillId="0" borderId="0" xfId="19" applyFont="1" applyAlignment="1" applyProtection="1">
      <alignment horizontal="right" vertical="center"/>
      <protection/>
    </xf>
    <xf numFmtId="0" fontId="20" fillId="0" borderId="0" xfId="19" applyFont="1" applyBorder="1" applyAlignment="1" applyProtection="1" quotePrefix="1">
      <alignment horizontal="right" vertical="center"/>
      <protection/>
    </xf>
    <xf numFmtId="0" fontId="21" fillId="0" borderId="0" xfId="19" applyFont="1" applyAlignment="1" applyProtection="1">
      <alignment horizontal="left" vertical="center"/>
      <protection/>
    </xf>
    <xf numFmtId="0" fontId="18" fillId="0" borderId="0" xfId="19" applyFont="1" applyAlignment="1" applyProtection="1">
      <alignment horizontal="right" vertical="center"/>
      <protection/>
    </xf>
    <xf numFmtId="0" fontId="16" fillId="0" borderId="2" xfId="19" applyFont="1" applyBorder="1" applyAlignment="1" applyProtection="1" quotePrefix="1">
      <alignment horizontal="center" vertical="center"/>
      <protection/>
    </xf>
    <xf numFmtId="0" fontId="16" fillId="0" borderId="3" xfId="19" applyFont="1" applyBorder="1" applyAlignment="1" applyProtection="1" quotePrefix="1">
      <alignment horizontal="center" vertical="center"/>
      <protection/>
    </xf>
    <xf numFmtId="0" fontId="16" fillId="0" borderId="3" xfId="19" applyFont="1" applyBorder="1" applyAlignment="1" applyProtection="1" quotePrefix="1">
      <alignment horizontal="center" vertical="center"/>
      <protection/>
    </xf>
    <xf numFmtId="0" fontId="16" fillId="0" borderId="3" xfId="19" applyFont="1" applyBorder="1" applyAlignment="1" applyProtection="1">
      <alignment horizontal="center" vertical="center"/>
      <protection/>
    </xf>
    <xf numFmtId="0" fontId="16" fillId="0" borderId="4" xfId="19" applyFont="1" applyBorder="1" applyAlignment="1" applyProtection="1">
      <alignment horizontal="center" vertical="center"/>
      <protection/>
    </xf>
    <xf numFmtId="0" fontId="16" fillId="0" borderId="3" xfId="19" applyFont="1" applyBorder="1" applyAlignment="1" applyProtection="1" quotePrefix="1">
      <alignment horizontal="center" vertical="center" wrapText="1"/>
      <protection/>
    </xf>
    <xf numFmtId="0" fontId="16" fillId="0" borderId="2" xfId="19" applyFont="1" applyBorder="1" applyAlignment="1" applyProtection="1">
      <alignment horizontal="center" vertical="center"/>
      <protection/>
    </xf>
    <xf numFmtId="0" fontId="22" fillId="0" borderId="0" xfId="19" applyFont="1" applyBorder="1" applyAlignment="1" applyProtection="1">
      <alignment vertical="center"/>
      <protection/>
    </xf>
    <xf numFmtId="0" fontId="23" fillId="0" borderId="0" xfId="19" applyFont="1" applyBorder="1" applyAlignment="1" applyProtection="1">
      <alignment vertical="center"/>
      <protection/>
    </xf>
    <xf numFmtId="0" fontId="24" fillId="0" borderId="0" xfId="19" applyFont="1" applyBorder="1" applyAlignment="1" applyProtection="1">
      <alignment vertical="center"/>
      <protection/>
    </xf>
    <xf numFmtId="0" fontId="25" fillId="0" borderId="5" xfId="19" applyFont="1" applyBorder="1" applyAlignment="1" applyProtection="1">
      <alignment horizontal="left" vertical="center"/>
      <protection/>
    </xf>
    <xf numFmtId="0" fontId="23" fillId="0" borderId="5" xfId="19" applyFont="1" applyBorder="1" applyAlignment="1" applyProtection="1" quotePrefix="1">
      <alignment horizontal="center" vertical="center"/>
      <protection/>
    </xf>
    <xf numFmtId="0" fontId="23" fillId="0" borderId="5" xfId="19" applyFont="1" applyBorder="1" applyAlignment="1" applyProtection="1">
      <alignment horizontal="center" vertical="center"/>
      <protection/>
    </xf>
    <xf numFmtId="0" fontId="23" fillId="0" borderId="6" xfId="19" applyFont="1" applyBorder="1" applyAlignment="1" applyProtection="1">
      <alignment horizontal="center" vertical="center"/>
      <protection/>
    </xf>
    <xf numFmtId="0" fontId="23" fillId="0" borderId="0" xfId="19" applyFont="1" applyBorder="1" applyAlignment="1" applyProtection="1">
      <alignment horizontal="center" vertical="center"/>
      <protection/>
    </xf>
    <xf numFmtId="0" fontId="22" fillId="0" borderId="0" xfId="19" applyFont="1" applyAlignment="1" applyProtection="1">
      <alignment vertical="center"/>
      <protection/>
    </xf>
    <xf numFmtId="0" fontId="18" fillId="0" borderId="0" xfId="19" applyFont="1" applyBorder="1" applyAlignment="1" applyProtection="1">
      <alignment horizontal="left" vertical="center"/>
      <protection/>
    </xf>
    <xf numFmtId="0" fontId="18" fillId="0" borderId="5" xfId="19" applyFont="1" applyBorder="1" applyAlignment="1" applyProtection="1">
      <alignment horizontal="left" vertical="center"/>
      <protection/>
    </xf>
    <xf numFmtId="185" fontId="27" fillId="0" borderId="5" xfId="19" applyNumberFormat="1" applyFont="1" applyBorder="1" applyAlignment="1" applyProtection="1">
      <alignment horizontal="right" vertical="center"/>
      <protection/>
    </xf>
    <xf numFmtId="185" fontId="27" fillId="0" borderId="0" xfId="19" applyNumberFormat="1" applyFont="1" applyBorder="1" applyAlignment="1" applyProtection="1">
      <alignment horizontal="right" vertical="center"/>
      <protection/>
    </xf>
    <xf numFmtId="186" fontId="27" fillId="0" borderId="5" xfId="19" applyNumberFormat="1" applyFont="1" applyBorder="1" applyAlignment="1" applyProtection="1">
      <alignment horizontal="right" vertical="center"/>
      <protection/>
    </xf>
    <xf numFmtId="187" fontId="27" fillId="0" borderId="0" xfId="19" applyNumberFormat="1" applyFont="1" applyBorder="1" applyAlignment="1" applyProtection="1">
      <alignment horizontal="right" vertical="center"/>
      <protection/>
    </xf>
    <xf numFmtId="0" fontId="28" fillId="0" borderId="0" xfId="19" applyFont="1" applyAlignment="1" applyProtection="1">
      <alignment vertical="center"/>
      <protection/>
    </xf>
    <xf numFmtId="0" fontId="29" fillId="0" borderId="0" xfId="19" applyFont="1" applyBorder="1" applyAlignment="1" applyProtection="1">
      <alignment horizontal="left" vertical="center"/>
      <protection/>
    </xf>
    <xf numFmtId="0" fontId="29" fillId="0" borderId="5" xfId="19" applyFont="1" applyBorder="1" applyAlignment="1" applyProtection="1">
      <alignment horizontal="left" vertical="center"/>
      <protection/>
    </xf>
    <xf numFmtId="185" fontId="12" fillId="0" borderId="5" xfId="19" applyNumberFormat="1" applyFont="1" applyBorder="1" applyAlignment="1" applyProtection="1">
      <alignment horizontal="right" vertical="center"/>
      <protection locked="0"/>
    </xf>
    <xf numFmtId="185" fontId="12" fillId="0" borderId="5" xfId="19" applyNumberFormat="1" applyFont="1" applyBorder="1" applyAlignment="1" applyProtection="1">
      <alignment horizontal="right" vertical="center"/>
      <protection/>
    </xf>
    <xf numFmtId="185" fontId="12" fillId="0" borderId="6" xfId="19" applyNumberFormat="1" applyFont="1" applyBorder="1" applyAlignment="1" applyProtection="1">
      <alignment horizontal="right" vertical="center"/>
      <protection/>
    </xf>
    <xf numFmtId="186" fontId="12" fillId="0" borderId="5" xfId="19" applyNumberFormat="1" applyFont="1" applyBorder="1" applyAlignment="1" applyProtection="1">
      <alignment horizontal="right" vertical="center"/>
      <protection locked="0"/>
    </xf>
    <xf numFmtId="186" fontId="12" fillId="0" borderId="5" xfId="19" applyNumberFormat="1" applyFont="1" applyBorder="1" applyAlignment="1" applyProtection="1">
      <alignment horizontal="right" vertical="center"/>
      <protection/>
    </xf>
    <xf numFmtId="187" fontId="12" fillId="0" borderId="0" xfId="19" applyNumberFormat="1" applyFont="1" applyBorder="1" applyAlignment="1" applyProtection="1">
      <alignment horizontal="right" vertical="center"/>
      <protection/>
    </xf>
    <xf numFmtId="185" fontId="27" fillId="0" borderId="6" xfId="19" applyNumberFormat="1" applyFont="1" applyBorder="1" applyAlignment="1" applyProtection="1">
      <alignment horizontal="right" vertical="center"/>
      <protection/>
    </xf>
    <xf numFmtId="0" fontId="29" fillId="0" borderId="0" xfId="19" applyFont="1" applyBorder="1" applyAlignment="1" applyProtection="1">
      <alignment horizontal="left" vertical="center" wrapText="1"/>
      <protection locked="0"/>
    </xf>
    <xf numFmtId="0" fontId="0" fillId="0" borderId="0" xfId="19" applyAlignment="1">
      <alignment wrapText="1"/>
      <protection/>
    </xf>
    <xf numFmtId="0" fontId="0" fillId="0" borderId="5" xfId="19" applyBorder="1" applyAlignment="1">
      <alignment wrapText="1"/>
      <protection/>
    </xf>
    <xf numFmtId="0" fontId="31" fillId="0" borderId="0" xfId="19" applyFont="1" applyAlignment="1">
      <alignment wrapText="1"/>
      <protection/>
    </xf>
    <xf numFmtId="0" fontId="31" fillId="0" borderId="5" xfId="19" applyFont="1" applyBorder="1" applyAlignment="1">
      <alignment wrapText="1"/>
      <protection/>
    </xf>
    <xf numFmtId="0" fontId="18" fillId="0" borderId="0" xfId="19" applyFont="1" applyBorder="1" applyAlignment="1" applyProtection="1">
      <alignment horizontal="center" vertical="center"/>
      <protection locked="0"/>
    </xf>
    <xf numFmtId="0" fontId="18" fillId="0" borderId="5" xfId="19" applyFont="1" applyBorder="1" applyAlignment="1" applyProtection="1">
      <alignment horizontal="center" vertical="center"/>
      <protection locked="0"/>
    </xf>
    <xf numFmtId="0" fontId="18" fillId="0" borderId="0" xfId="19" applyFont="1" applyBorder="1" applyAlignment="1" applyProtection="1">
      <alignment vertical="center"/>
      <protection/>
    </xf>
    <xf numFmtId="49" fontId="32" fillId="0" borderId="0" xfId="19" applyNumberFormat="1" applyFont="1" applyBorder="1" applyAlignment="1" applyProtection="1" quotePrefix="1">
      <alignment horizontal="left" vertical="center"/>
      <protection/>
    </xf>
    <xf numFmtId="49" fontId="33" fillId="0" borderId="0" xfId="19" applyNumberFormat="1" applyFont="1" applyBorder="1" applyAlignment="1" applyProtection="1" quotePrefix="1">
      <alignment horizontal="distributed" vertical="center"/>
      <protection/>
    </xf>
    <xf numFmtId="49" fontId="34" fillId="0" borderId="5" xfId="19" applyNumberFormat="1" applyFont="1" applyBorder="1" applyAlignment="1" applyProtection="1" quotePrefix="1">
      <alignment horizontal="distributed" vertical="center"/>
      <protection/>
    </xf>
    <xf numFmtId="49" fontId="19" fillId="0" borderId="0" xfId="19" applyNumberFormat="1" applyFont="1" applyBorder="1" applyAlignment="1" applyProtection="1">
      <alignment horizontal="left" vertical="center"/>
      <protection/>
    </xf>
    <xf numFmtId="49" fontId="17" fillId="0" borderId="0" xfId="19" applyNumberFormat="1" applyFont="1" applyBorder="1" applyAlignment="1" applyProtection="1" quotePrefix="1">
      <alignment horizontal="distributed" vertical="center"/>
      <protection/>
    </xf>
    <xf numFmtId="49" fontId="18" fillId="0" borderId="5" xfId="19" applyNumberFormat="1" applyFont="1" applyBorder="1" applyAlignment="1" applyProtection="1" quotePrefix="1">
      <alignment horizontal="distributed" vertical="center"/>
      <protection/>
    </xf>
    <xf numFmtId="49" fontId="19" fillId="0" borderId="0" xfId="19" applyNumberFormat="1" applyFont="1" applyBorder="1" applyAlignment="1" applyProtection="1" quotePrefix="1">
      <alignment horizontal="left" vertical="center"/>
      <protection/>
    </xf>
    <xf numFmtId="185" fontId="27" fillId="0" borderId="5" xfId="19" applyNumberFormat="1" applyFont="1" applyBorder="1" applyAlignment="1" applyProtection="1">
      <alignment horizontal="right" vertical="center"/>
      <protection locked="0"/>
    </xf>
    <xf numFmtId="186" fontId="27" fillId="0" borderId="5" xfId="19" applyNumberFormat="1" applyFont="1" applyBorder="1" applyAlignment="1" applyProtection="1">
      <alignment horizontal="right" vertical="center"/>
      <protection locked="0"/>
    </xf>
    <xf numFmtId="49" fontId="34" fillId="0" borderId="0" xfId="19" applyNumberFormat="1" applyFont="1" applyBorder="1" applyAlignment="1" applyProtection="1" quotePrefix="1">
      <alignment horizontal="left" vertical="center"/>
      <protection/>
    </xf>
    <xf numFmtId="49" fontId="36" fillId="0" borderId="0" xfId="19" applyNumberFormat="1" applyFont="1" applyBorder="1" applyAlignment="1" applyProtection="1" quotePrefix="1">
      <alignment horizontal="distributed" vertical="center"/>
      <protection/>
    </xf>
    <xf numFmtId="49" fontId="19" fillId="0" borderId="7" xfId="19" applyNumberFormat="1" applyFont="1" applyBorder="1" applyAlignment="1" applyProtection="1">
      <alignment horizontal="left" vertical="center"/>
      <protection/>
    </xf>
    <xf numFmtId="0" fontId="28" fillId="0" borderId="7" xfId="19" applyFont="1" applyBorder="1" applyAlignment="1" applyProtection="1">
      <alignment vertical="center"/>
      <protection/>
    </xf>
    <xf numFmtId="49" fontId="17" fillId="0" borderId="7" xfId="19" applyNumberFormat="1" applyFont="1" applyBorder="1" applyAlignment="1" applyProtection="1" quotePrefix="1">
      <alignment horizontal="distributed" vertical="center"/>
      <protection/>
    </xf>
    <xf numFmtId="49" fontId="18" fillId="0" borderId="8" xfId="19" applyNumberFormat="1" applyFont="1" applyBorder="1" applyAlignment="1" applyProtection="1" quotePrefix="1">
      <alignment horizontal="distributed" vertical="center"/>
      <protection/>
    </xf>
    <xf numFmtId="185" fontId="27" fillId="0" borderId="8" xfId="19" applyNumberFormat="1" applyFont="1" applyBorder="1" applyAlignment="1" applyProtection="1">
      <alignment horizontal="right" vertical="center"/>
      <protection/>
    </xf>
    <xf numFmtId="185" fontId="27" fillId="0" borderId="9" xfId="19" applyNumberFormat="1" applyFont="1" applyBorder="1" applyAlignment="1" applyProtection="1">
      <alignment horizontal="right" vertical="center"/>
      <protection/>
    </xf>
    <xf numFmtId="186" fontId="27" fillId="0" borderId="8" xfId="19" applyNumberFormat="1" applyFont="1" applyBorder="1" applyAlignment="1" applyProtection="1">
      <alignment horizontal="right" vertical="center"/>
      <protection/>
    </xf>
    <xf numFmtId="187" fontId="27" fillId="0" borderId="7" xfId="19" applyNumberFormat="1" applyFont="1" applyBorder="1" applyAlignment="1" applyProtection="1">
      <alignment horizontal="right" vertical="center"/>
      <protection/>
    </xf>
    <xf numFmtId="0" fontId="25" fillId="0" borderId="0" xfId="19" applyFont="1" applyAlignment="1" applyProtection="1">
      <alignment vertical="center"/>
      <protection/>
    </xf>
    <xf numFmtId="0" fontId="37" fillId="0" borderId="0" xfId="19" applyFont="1" applyAlignment="1" applyProtection="1">
      <alignment vertical="center"/>
      <protection/>
    </xf>
    <xf numFmtId="0" fontId="38" fillId="0" borderId="0" xfId="19" applyFont="1" applyAlignment="1" applyProtection="1">
      <alignment horizontal="distributed" vertical="center"/>
      <protection/>
    </xf>
    <xf numFmtId="0" fontId="32" fillId="0" borderId="0" xfId="19" applyFont="1" applyAlignment="1" applyProtection="1">
      <alignment horizontal="distributed" vertical="center"/>
      <protection/>
    </xf>
    <xf numFmtId="0" fontId="7" fillId="0" borderId="0" xfId="19" applyFont="1" applyBorder="1" applyAlignment="1" applyProtection="1">
      <alignment vertical="center"/>
      <protection/>
    </xf>
    <xf numFmtId="0" fontId="39" fillId="0" borderId="0" xfId="19" applyFont="1">
      <alignment/>
      <protection/>
    </xf>
    <xf numFmtId="0" fontId="37" fillId="0" borderId="0" xfId="19" applyFont="1">
      <alignment/>
      <protection/>
    </xf>
    <xf numFmtId="0" fontId="38" fillId="0" borderId="0" xfId="19" applyFont="1" applyAlignment="1">
      <alignment horizontal="distributed"/>
      <protection/>
    </xf>
    <xf numFmtId="0" fontId="32" fillId="0" borderId="0" xfId="19" applyFont="1" applyAlignment="1">
      <alignment horizontal="distributed"/>
      <protection/>
    </xf>
    <xf numFmtId="0" fontId="7" fillId="0" borderId="0" xfId="19" applyFont="1">
      <alignment/>
      <protection/>
    </xf>
    <xf numFmtId="0" fontId="7" fillId="0" borderId="0" xfId="19" applyFont="1" applyBorder="1">
      <alignment/>
      <protection/>
    </xf>
    <xf numFmtId="0" fontId="38" fillId="0" borderId="0" xfId="19" applyFont="1">
      <alignment/>
      <protection/>
    </xf>
    <xf numFmtId="0" fontId="32" fillId="0" borderId="0" xfId="19" applyFont="1">
      <alignment/>
      <protection/>
    </xf>
    <xf numFmtId="0" fontId="2" fillId="0" borderId="0" xfId="20" applyFont="1" applyAlignment="1" applyProtection="1">
      <alignment horizontal="left" vertical="center"/>
      <protection/>
    </xf>
    <xf numFmtId="0" fontId="2" fillId="0" borderId="0" xfId="20" applyFont="1" applyAlignment="1" applyProtection="1">
      <alignment vertical="center"/>
      <protection/>
    </xf>
    <xf numFmtId="0" fontId="40" fillId="0" borderId="0" xfId="20" applyFont="1" applyAlignment="1" applyProtection="1">
      <alignment vertical="center"/>
      <protection/>
    </xf>
    <xf numFmtId="0" fontId="7" fillId="0" borderId="0" xfId="20" applyFont="1" applyAlignment="1" applyProtection="1">
      <alignment vertical="center"/>
      <protection/>
    </xf>
    <xf numFmtId="0" fontId="13" fillId="0" borderId="0" xfId="20" applyFont="1" applyAlignment="1" applyProtection="1">
      <alignment horizontal="center" vertical="center"/>
      <protection locked="0"/>
    </xf>
    <xf numFmtId="0" fontId="7" fillId="0" borderId="0" xfId="20" applyAlignment="1">
      <alignment horizontal="center" vertical="center"/>
      <protection/>
    </xf>
    <xf numFmtId="0" fontId="13" fillId="0" borderId="0" xfId="20" applyFont="1" applyAlignment="1" applyProtection="1">
      <alignment vertical="center"/>
      <protection/>
    </xf>
    <xf numFmtId="0" fontId="41" fillId="0" borderId="0" xfId="20" applyFont="1" applyAlignment="1" applyProtection="1">
      <alignment horizontal="center"/>
      <protection/>
    </xf>
    <xf numFmtId="0" fontId="7" fillId="0" borderId="0" xfId="20" applyAlignment="1">
      <alignment horizontal="center"/>
      <protection/>
    </xf>
    <xf numFmtId="0" fontId="41" fillId="0" borderId="0" xfId="20" applyFont="1" applyAlignment="1" applyProtection="1">
      <alignment/>
      <protection/>
    </xf>
    <xf numFmtId="0" fontId="42" fillId="0" borderId="0" xfId="20" applyFont="1" applyAlignment="1" applyProtection="1">
      <alignment vertical="center"/>
      <protection/>
    </xf>
    <xf numFmtId="0" fontId="20" fillId="0" borderId="0" xfId="20" applyFont="1" applyAlignment="1" applyProtection="1">
      <alignment horizontal="centerContinuous" vertical="center"/>
      <protection/>
    </xf>
    <xf numFmtId="0" fontId="19" fillId="0" borderId="0" xfId="20" applyFont="1" applyAlignment="1" applyProtection="1">
      <alignment horizontal="centerContinuous" vertical="center"/>
      <protection/>
    </xf>
    <xf numFmtId="0" fontId="18" fillId="0" borderId="0" xfId="20" applyFont="1" applyAlignment="1" applyProtection="1">
      <alignment horizontal="right" vertical="center"/>
      <protection/>
    </xf>
    <xf numFmtId="0" fontId="17" fillId="0" borderId="0" xfId="20" applyFont="1" applyAlignment="1" applyProtection="1">
      <alignment vertical="center"/>
      <protection/>
    </xf>
    <xf numFmtId="0" fontId="43" fillId="0" borderId="0" xfId="20" applyFont="1" applyAlignment="1" applyProtection="1">
      <alignment vertical="center"/>
      <protection/>
    </xf>
    <xf numFmtId="0" fontId="19" fillId="0" borderId="10" xfId="20" applyFont="1" applyBorder="1" applyAlignment="1" applyProtection="1" quotePrefix="1">
      <alignment horizontal="center" vertical="center"/>
      <protection/>
    </xf>
    <xf numFmtId="0" fontId="19" fillId="0" borderId="11" xfId="20" applyFont="1" applyBorder="1" applyAlignment="1" applyProtection="1" quotePrefix="1">
      <alignment horizontal="center" vertical="center"/>
      <protection/>
    </xf>
    <xf numFmtId="0" fontId="19" fillId="0" borderId="11" xfId="20" applyFont="1" applyBorder="1" applyAlignment="1" applyProtection="1" quotePrefix="1">
      <alignment horizontal="center" vertical="center"/>
      <protection/>
    </xf>
    <xf numFmtId="0" fontId="19" fillId="0" borderId="4" xfId="20" applyFont="1" applyBorder="1" applyAlignment="1" applyProtection="1">
      <alignment horizontal="center" vertical="center"/>
      <protection/>
    </xf>
    <xf numFmtId="0" fontId="19" fillId="0" borderId="2" xfId="20" applyFont="1" applyBorder="1" applyAlignment="1" applyProtection="1">
      <alignment horizontal="center" vertical="center"/>
      <protection/>
    </xf>
    <xf numFmtId="0" fontId="19" fillId="0" borderId="12" xfId="20" applyFont="1" applyBorder="1" applyAlignment="1" applyProtection="1" quotePrefix="1">
      <alignment horizontal="left" vertical="center"/>
      <protection/>
    </xf>
    <xf numFmtId="0" fontId="19" fillId="0" borderId="13" xfId="20" applyFont="1" applyBorder="1" applyAlignment="1" applyProtection="1">
      <alignment vertical="center"/>
      <protection/>
    </xf>
    <xf numFmtId="0" fontId="17" fillId="0" borderId="13" xfId="20" applyFont="1" applyBorder="1" applyAlignment="1" applyProtection="1">
      <alignment vertical="center"/>
      <protection/>
    </xf>
    <xf numFmtId="0" fontId="19" fillId="0" borderId="14" xfId="20" applyFont="1" applyBorder="1" applyAlignment="1" applyProtection="1">
      <alignment horizontal="left" vertical="center"/>
      <protection/>
    </xf>
    <xf numFmtId="0" fontId="16" fillId="0" borderId="14" xfId="20" applyFont="1" applyBorder="1" applyAlignment="1" applyProtection="1">
      <alignment vertical="center"/>
      <protection/>
    </xf>
    <xf numFmtId="0" fontId="19" fillId="0" borderId="14" xfId="20" applyFont="1" applyBorder="1" applyAlignment="1" applyProtection="1" quotePrefix="1">
      <alignment horizontal="center" vertical="center"/>
      <protection/>
    </xf>
    <xf numFmtId="0" fontId="19" fillId="0" borderId="13" xfId="20" applyFont="1" applyBorder="1" applyAlignment="1" applyProtection="1">
      <alignment horizontal="center" vertical="center"/>
      <protection/>
    </xf>
    <xf numFmtId="0" fontId="19" fillId="0" borderId="12" xfId="23" applyFont="1" applyBorder="1" applyAlignment="1" applyProtection="1" quotePrefix="1">
      <alignment horizontal="justify" vertical="center"/>
      <protection/>
    </xf>
    <xf numFmtId="0" fontId="7" fillId="0" borderId="12" xfId="23" applyFont="1" applyBorder="1" applyAlignment="1" applyProtection="1">
      <alignment horizontal="justify" vertical="center"/>
      <protection/>
    </xf>
    <xf numFmtId="49" fontId="19" fillId="0" borderId="5" xfId="20" applyNumberFormat="1" applyFont="1" applyBorder="1" applyAlignment="1" applyProtection="1" quotePrefix="1">
      <alignment horizontal="distributed" vertical="center"/>
      <protection/>
    </xf>
    <xf numFmtId="185" fontId="27" fillId="0" borderId="5" xfId="20" applyNumberFormat="1" applyFont="1" applyBorder="1" applyAlignment="1" applyProtection="1">
      <alignment horizontal="right" vertical="center"/>
      <protection/>
    </xf>
    <xf numFmtId="186" fontId="27" fillId="0" borderId="5" xfId="20" applyNumberFormat="1" applyFont="1" applyBorder="1" applyAlignment="1" applyProtection="1">
      <alignment horizontal="right" vertical="center"/>
      <protection/>
    </xf>
    <xf numFmtId="187" fontId="27" fillId="0" borderId="0" xfId="20" applyNumberFormat="1" applyFont="1" applyBorder="1" applyAlignment="1" applyProtection="1">
      <alignment horizontal="right" vertical="center"/>
      <protection/>
    </xf>
    <xf numFmtId="0" fontId="18" fillId="0" borderId="0" xfId="20" applyFont="1" applyAlignment="1" applyProtection="1" quotePrefix="1">
      <alignment horizontal="left" vertical="center"/>
      <protection/>
    </xf>
    <xf numFmtId="0" fontId="18" fillId="0" borderId="0" xfId="23" applyFont="1" applyAlignment="1" applyProtection="1">
      <alignment vertical="center"/>
      <protection/>
    </xf>
    <xf numFmtId="49" fontId="29" fillId="0" borderId="0" xfId="23" applyNumberFormat="1" applyFont="1" applyBorder="1" applyAlignment="1" applyProtection="1" quotePrefix="1">
      <alignment horizontal="left" vertical="center"/>
      <protection/>
    </xf>
    <xf numFmtId="49" fontId="33" fillId="0" borderId="0" xfId="23" applyNumberFormat="1" applyFont="1" applyBorder="1" applyAlignment="1" applyProtection="1" quotePrefix="1">
      <alignment horizontal="left" vertical="center"/>
      <protection/>
    </xf>
    <xf numFmtId="49" fontId="34" fillId="0" borderId="5" xfId="20" applyNumberFormat="1" applyFont="1" applyBorder="1" applyAlignment="1" applyProtection="1" quotePrefix="1">
      <alignment horizontal="distributed" vertical="center"/>
      <protection/>
    </xf>
    <xf numFmtId="185" fontId="12" fillId="0" borderId="5" xfId="20" applyNumberFormat="1" applyFont="1" applyBorder="1" applyAlignment="1" applyProtection="1">
      <alignment horizontal="right" vertical="center"/>
      <protection/>
    </xf>
    <xf numFmtId="192" fontId="12" fillId="0" borderId="5" xfId="20" applyNumberFormat="1" applyFont="1" applyBorder="1" applyAlignment="1" applyProtection="1">
      <alignment horizontal="right" vertical="center"/>
      <protection/>
    </xf>
    <xf numFmtId="187" fontId="12" fillId="0" borderId="0" xfId="20" applyNumberFormat="1" applyFont="1" applyBorder="1" applyAlignment="1" applyProtection="1">
      <alignment horizontal="right" vertical="center"/>
      <protection/>
    </xf>
    <xf numFmtId="49" fontId="33" fillId="0" borderId="0" xfId="20" applyNumberFormat="1" applyFont="1" applyBorder="1" applyAlignment="1" applyProtection="1" quotePrefix="1">
      <alignment horizontal="left" vertical="center"/>
      <protection/>
    </xf>
    <xf numFmtId="0" fontId="29" fillId="0" borderId="0" xfId="23" applyFont="1" applyAlignment="1" applyProtection="1">
      <alignment horizontal="distributed" vertical="center"/>
      <protection/>
    </xf>
    <xf numFmtId="0" fontId="12" fillId="0" borderId="0" xfId="23" applyFont="1" applyAlignment="1" applyProtection="1">
      <alignment horizontal="distributed" vertical="center"/>
      <protection/>
    </xf>
    <xf numFmtId="49" fontId="18" fillId="0" borderId="5" xfId="20" applyNumberFormat="1" applyFont="1" applyBorder="1" applyAlignment="1" applyProtection="1" quotePrefix="1">
      <alignment horizontal="distributed" vertical="center"/>
      <protection/>
    </xf>
    <xf numFmtId="185" fontId="12" fillId="0" borderId="5" xfId="20" applyNumberFormat="1" applyFont="1" applyBorder="1" applyAlignment="1" applyProtection="1">
      <alignment horizontal="right" vertical="center"/>
      <protection locked="0"/>
    </xf>
    <xf numFmtId="186" fontId="12" fillId="0" borderId="5" xfId="20" applyNumberFormat="1" applyFont="1" applyBorder="1" applyAlignment="1" applyProtection="1">
      <alignment horizontal="right" vertical="center"/>
      <protection/>
    </xf>
    <xf numFmtId="0" fontId="33" fillId="0" borderId="0" xfId="20" applyFont="1" applyAlignment="1" applyProtection="1" quotePrefix="1">
      <alignment horizontal="left" vertical="center"/>
      <protection/>
    </xf>
    <xf numFmtId="0" fontId="44" fillId="0" borderId="0" xfId="23" applyFont="1" applyAlignment="1" applyProtection="1">
      <alignment horizontal="distributed" vertical="center"/>
      <protection/>
    </xf>
    <xf numFmtId="0" fontId="7" fillId="0" borderId="0" xfId="23" applyFont="1" applyAlignment="1" applyProtection="1">
      <alignment horizontal="distributed" vertical="center"/>
      <protection/>
    </xf>
    <xf numFmtId="0" fontId="18" fillId="0" borderId="0" xfId="23" applyFont="1" applyBorder="1" applyAlignment="1" applyProtection="1" quotePrefix="1">
      <alignment horizontal="justify" vertical="center"/>
      <protection/>
    </xf>
    <xf numFmtId="0" fontId="12" fillId="0" borderId="0" xfId="23" applyFont="1" applyBorder="1" applyAlignment="1" applyProtection="1">
      <alignment horizontal="justify" vertical="center"/>
      <protection/>
    </xf>
    <xf numFmtId="0" fontId="33" fillId="0" borderId="0" xfId="20" applyFont="1" applyAlignment="1" applyProtection="1">
      <alignment horizontal="distributed" vertical="center"/>
      <protection/>
    </xf>
    <xf numFmtId="0" fontId="19" fillId="0" borderId="0" xfId="23" applyFont="1" applyBorder="1" applyAlignment="1" applyProtection="1" quotePrefix="1">
      <alignment horizontal="justify" vertical="center"/>
      <protection/>
    </xf>
    <xf numFmtId="0" fontId="43" fillId="0" borderId="0" xfId="23" applyFont="1" applyBorder="1" applyAlignment="1" applyProtection="1">
      <alignment horizontal="justify" vertical="center"/>
      <protection/>
    </xf>
    <xf numFmtId="0" fontId="7" fillId="0" borderId="0" xfId="23" applyFont="1" applyBorder="1" applyAlignment="1" applyProtection="1">
      <alignment horizontal="justify" vertical="center"/>
      <protection/>
    </xf>
    <xf numFmtId="0" fontId="18" fillId="0" borderId="0" xfId="23" applyFont="1" applyBorder="1" applyAlignment="1" applyProtection="1">
      <alignment horizontal="distributed" vertical="center"/>
      <protection/>
    </xf>
    <xf numFmtId="0" fontId="43" fillId="0" borderId="0" xfId="23" applyFont="1" applyBorder="1" applyAlignment="1" applyProtection="1">
      <alignment horizontal="distributed" vertical="center"/>
      <protection/>
    </xf>
    <xf numFmtId="0" fontId="7" fillId="0" borderId="0" xfId="23" applyFont="1" applyBorder="1" applyAlignment="1" applyProtection="1">
      <alignment horizontal="distributed" vertical="center"/>
      <protection/>
    </xf>
    <xf numFmtId="49" fontId="45" fillId="0" borderId="5" xfId="20" applyNumberFormat="1" applyFont="1" applyBorder="1" applyAlignment="1" applyProtection="1" quotePrefix="1">
      <alignment horizontal="distributed" vertical="center"/>
      <protection/>
    </xf>
    <xf numFmtId="0" fontId="18" fillId="0" borderId="5" xfId="20" applyFont="1" applyBorder="1" applyAlignment="1" applyProtection="1">
      <alignment horizontal="distributed" vertical="center"/>
      <protection/>
    </xf>
    <xf numFmtId="0" fontId="30" fillId="0" borderId="0" xfId="23" applyFont="1" applyAlignment="1" applyProtection="1">
      <alignment horizontal="distributed" vertical="center"/>
      <protection/>
    </xf>
    <xf numFmtId="0" fontId="33" fillId="0" borderId="0" xfId="20" applyFont="1" applyAlignment="1" applyProtection="1" quotePrefix="1">
      <alignment horizontal="distributed" vertical="center"/>
      <protection/>
    </xf>
    <xf numFmtId="0" fontId="43" fillId="0" borderId="0" xfId="23" applyFont="1" applyAlignment="1" applyProtection="1">
      <alignment horizontal="distributed" vertical="center"/>
      <protection/>
    </xf>
    <xf numFmtId="0" fontId="19" fillId="0" borderId="0" xfId="23" applyFont="1" applyBorder="1" applyAlignment="1" applyProtection="1">
      <alignment horizontal="justify" vertical="center"/>
      <protection/>
    </xf>
    <xf numFmtId="0" fontId="46" fillId="0" borderId="0" xfId="23" applyFont="1" applyBorder="1" applyAlignment="1" applyProtection="1">
      <alignment horizontal="justify" vertical="center"/>
      <protection/>
    </xf>
    <xf numFmtId="0" fontId="2" fillId="0" borderId="0" xfId="23" applyFont="1" applyBorder="1" applyAlignment="1" applyProtection="1">
      <alignment horizontal="justify" vertical="center"/>
      <protection/>
    </xf>
    <xf numFmtId="0" fontId="19" fillId="0" borderId="0" xfId="23" applyFont="1" applyBorder="1" applyAlignment="1" applyProtection="1">
      <alignment horizontal="justify" vertical="center"/>
      <protection/>
    </xf>
    <xf numFmtId="0" fontId="46" fillId="0" borderId="0" xfId="23" applyFont="1" applyBorder="1" applyAlignment="1" applyProtection="1">
      <alignment horizontal="justify" vertical="center"/>
      <protection/>
    </xf>
    <xf numFmtId="0" fontId="2" fillId="0" borderId="0" xfId="23" applyFont="1" applyBorder="1" applyAlignment="1" applyProtection="1">
      <alignment horizontal="justify" vertical="center"/>
      <protection/>
    </xf>
    <xf numFmtId="0" fontId="47" fillId="0" borderId="0" xfId="20" applyFont="1" applyAlignment="1" applyProtection="1">
      <alignment vertical="center"/>
      <protection/>
    </xf>
    <xf numFmtId="49" fontId="44" fillId="0" borderId="0" xfId="23" applyNumberFormat="1" applyFont="1" applyBorder="1" applyAlignment="1" applyProtection="1">
      <alignment horizontal="left" vertical="center"/>
      <protection/>
    </xf>
    <xf numFmtId="0" fontId="33" fillId="0" borderId="0" xfId="23" applyFont="1" applyAlignment="1" applyProtection="1" quotePrefix="1">
      <alignment horizontal="distributed" vertical="center"/>
      <protection/>
    </xf>
    <xf numFmtId="185" fontId="27" fillId="0" borderId="5" xfId="20" applyNumberFormat="1" applyFont="1" applyBorder="1" applyAlignment="1" applyProtection="1">
      <alignment horizontal="right" vertical="center"/>
      <protection locked="0"/>
    </xf>
    <xf numFmtId="0" fontId="32" fillId="0" borderId="0" xfId="20" applyFont="1" applyBorder="1" applyAlignment="1" applyProtection="1">
      <alignment vertical="center"/>
      <protection/>
    </xf>
    <xf numFmtId="0" fontId="18" fillId="0" borderId="0" xfId="20" applyFont="1" applyBorder="1" applyAlignment="1" applyProtection="1" quotePrefix="1">
      <alignment horizontal="left" vertical="center"/>
      <protection/>
    </xf>
    <xf numFmtId="0" fontId="18" fillId="0" borderId="0" xfId="20" applyFont="1" applyBorder="1" applyAlignment="1" applyProtection="1" quotePrefix="1">
      <alignment horizontal="right" vertical="center"/>
      <protection/>
    </xf>
    <xf numFmtId="0" fontId="32" fillId="0" borderId="7" xfId="20" applyFont="1" applyBorder="1" applyAlignment="1" applyProtection="1">
      <alignment vertical="center"/>
      <protection/>
    </xf>
    <xf numFmtId="0" fontId="18" fillId="0" borderId="7" xfId="20" applyFont="1" applyBorder="1" applyAlignment="1" applyProtection="1" quotePrefix="1">
      <alignment horizontal="left" vertical="center"/>
      <protection/>
    </xf>
    <xf numFmtId="0" fontId="18" fillId="0" borderId="7" xfId="20" applyFont="1" applyBorder="1" applyAlignment="1" applyProtection="1" quotePrefix="1">
      <alignment horizontal="right" vertical="center"/>
      <protection/>
    </xf>
    <xf numFmtId="49" fontId="18" fillId="0" borderId="8" xfId="20" applyNumberFormat="1" applyFont="1" applyBorder="1" applyAlignment="1" applyProtection="1" quotePrefix="1">
      <alignment horizontal="distributed" vertical="center"/>
      <protection/>
    </xf>
    <xf numFmtId="185" fontId="27" fillId="0" borderId="8" xfId="20" applyNumberFormat="1" applyFont="1" applyBorder="1" applyAlignment="1" applyProtection="1">
      <alignment horizontal="right" vertical="center"/>
      <protection/>
    </xf>
    <xf numFmtId="192" fontId="27" fillId="0" borderId="8" xfId="20" applyNumberFormat="1" applyFont="1" applyBorder="1" applyAlignment="1" applyProtection="1">
      <alignment horizontal="right" vertical="center"/>
      <protection/>
    </xf>
    <xf numFmtId="187" fontId="27" fillId="0" borderId="7" xfId="20" applyNumberFormat="1" applyFont="1" applyBorder="1" applyAlignment="1" applyProtection="1">
      <alignment horizontal="right" vertical="center"/>
      <protection/>
    </xf>
    <xf numFmtId="0" fontId="48" fillId="0" borderId="13" xfId="20" applyFont="1" applyBorder="1" applyAlignment="1" applyProtection="1" quotePrefix="1">
      <alignment horizontal="center" vertical="center"/>
      <protection/>
    </xf>
    <xf numFmtId="0" fontId="29" fillId="0" borderId="0" xfId="20" applyFont="1" applyBorder="1" applyAlignment="1" applyProtection="1">
      <alignment horizontal="left" vertical="center"/>
      <protection/>
    </xf>
    <xf numFmtId="0" fontId="29" fillId="0" borderId="0" xfId="20" applyFont="1" applyBorder="1" applyAlignment="1" applyProtection="1" quotePrefix="1">
      <alignment horizontal="right" vertical="center"/>
      <protection/>
    </xf>
    <xf numFmtId="49" fontId="29" fillId="0" borderId="0" xfId="20" applyNumberFormat="1" applyFont="1" applyBorder="1" applyAlignment="1" applyProtection="1" quotePrefix="1">
      <alignment horizontal="distributed" vertical="center"/>
      <protection/>
    </xf>
    <xf numFmtId="184" fontId="12" fillId="0" borderId="0" xfId="20" applyNumberFormat="1" applyFont="1" applyBorder="1" applyAlignment="1" applyProtection="1">
      <alignment vertical="center"/>
      <protection/>
    </xf>
    <xf numFmtId="191" fontId="12" fillId="0" borderId="0" xfId="20" applyNumberFormat="1" applyFont="1" applyBorder="1" applyAlignment="1" applyProtection="1">
      <alignment vertical="center"/>
      <protection/>
    </xf>
    <xf numFmtId="178" fontId="12" fillId="0" borderId="0" xfId="20" applyNumberFormat="1" applyFont="1" applyBorder="1" applyAlignment="1" applyProtection="1">
      <alignment vertical="center"/>
      <protection/>
    </xf>
    <xf numFmtId="0" fontId="48" fillId="0" borderId="0" xfId="20" applyFont="1" applyBorder="1" applyAlignment="1" applyProtection="1" quotePrefix="1">
      <alignment vertical="center"/>
      <protection/>
    </xf>
    <xf numFmtId="0" fontId="12" fillId="0" borderId="0" xfId="20" applyFont="1" applyBorder="1" applyAlignment="1" applyProtection="1">
      <alignment horizontal="justify" vertical="center" wrapText="1"/>
      <protection/>
    </xf>
    <xf numFmtId="0" fontId="7" fillId="0" borderId="0" xfId="20" applyFont="1" applyAlignment="1" applyProtection="1">
      <alignment vertical="center"/>
      <protection/>
    </xf>
    <xf numFmtId="0" fontId="25" fillId="0" borderId="0" xfId="20" applyFont="1">
      <alignment/>
      <protection/>
    </xf>
    <xf numFmtId="0" fontId="7" fillId="0" borderId="0" xfId="20" applyFont="1" applyAlignment="1">
      <alignment wrapText="1"/>
      <protection/>
    </xf>
    <xf numFmtId="0" fontId="49" fillId="0" borderId="0" xfId="20" applyFont="1">
      <alignment/>
      <protection/>
    </xf>
    <xf numFmtId="0" fontId="7" fillId="0" borderId="0" xfId="20" applyFont="1">
      <alignment/>
      <protection/>
    </xf>
    <xf numFmtId="0" fontId="50" fillId="0" borderId="0" xfId="20" applyFont="1">
      <alignment/>
      <protection/>
    </xf>
    <xf numFmtId="0" fontId="32" fillId="0" borderId="0" xfId="20" applyFont="1">
      <alignment/>
      <protection/>
    </xf>
    <xf numFmtId="0" fontId="2" fillId="0" borderId="0" xfId="21" applyFont="1" applyAlignment="1" applyProtection="1">
      <alignment horizontal="left" vertical="center"/>
      <protection/>
    </xf>
    <xf numFmtId="0" fontId="2" fillId="0" borderId="0" xfId="21" applyFont="1" applyAlignment="1" applyProtection="1">
      <alignment vertical="center"/>
      <protection/>
    </xf>
    <xf numFmtId="0" fontId="35" fillId="0" borderId="0" xfId="21" applyFont="1" applyAlignment="1" applyProtection="1">
      <alignment vertical="center"/>
      <protection/>
    </xf>
    <xf numFmtId="0" fontId="51" fillId="0" borderId="0" xfId="21" applyFont="1" applyAlignment="1" applyProtection="1">
      <alignment vertical="center"/>
      <protection/>
    </xf>
    <xf numFmtId="184" fontId="2" fillId="0" borderId="0" xfId="21" applyNumberFormat="1" applyFont="1" applyAlignment="1" applyProtection="1">
      <alignment vertical="center"/>
      <protection/>
    </xf>
    <xf numFmtId="191" fontId="2" fillId="0" borderId="0" xfId="21" applyNumberFormat="1" applyFont="1" applyAlignment="1" applyProtection="1">
      <alignment vertical="center"/>
      <protection/>
    </xf>
    <xf numFmtId="0" fontId="2" fillId="0" borderId="0" xfId="21" applyFont="1" applyBorder="1" applyAlignment="1" applyProtection="1">
      <alignment horizontal="right" vertical="center"/>
      <protection/>
    </xf>
    <xf numFmtId="0" fontId="13" fillId="0" borderId="0" xfId="21" applyFont="1" applyBorder="1" applyAlignment="1" applyProtection="1">
      <alignment horizontal="right" vertical="center"/>
      <protection locked="0"/>
    </xf>
    <xf numFmtId="0" fontId="13" fillId="0" borderId="0" xfId="21" applyFont="1" applyAlignment="1" applyProtection="1">
      <alignment horizontal="left" vertical="center"/>
      <protection/>
    </xf>
    <xf numFmtId="0" fontId="13" fillId="0" borderId="0" xfId="21" applyFont="1" applyAlignment="1" applyProtection="1">
      <alignment vertical="center"/>
      <protection/>
    </xf>
    <xf numFmtId="184" fontId="13" fillId="0" borderId="0" xfId="21" applyNumberFormat="1" applyFont="1" applyAlignment="1" applyProtection="1">
      <alignment horizontal="centerContinuous" vertical="center"/>
      <protection/>
    </xf>
    <xf numFmtId="191" fontId="13" fillId="0" borderId="0" xfId="21" applyNumberFormat="1" applyFont="1" applyAlignment="1" applyProtection="1">
      <alignment horizontal="centerContinuous" vertical="center"/>
      <protection/>
    </xf>
    <xf numFmtId="0" fontId="52" fillId="0" borderId="0" xfId="21" applyFont="1" applyBorder="1" applyAlignment="1" applyProtection="1">
      <alignment horizontal="right" vertical="center"/>
      <protection/>
    </xf>
    <xf numFmtId="41" fontId="14" fillId="0" borderId="0" xfId="25" applyFont="1" applyAlignment="1" applyProtection="1">
      <alignment vertical="center"/>
      <protection/>
    </xf>
    <xf numFmtId="41" fontId="14" fillId="0" borderId="0" xfId="25" applyFont="1" applyAlignment="1" applyProtection="1">
      <alignment horizontal="centerContinuous" vertical="center"/>
      <protection/>
    </xf>
    <xf numFmtId="41" fontId="53" fillId="0" borderId="0" xfId="25" applyFont="1" applyAlignment="1" applyProtection="1">
      <alignment horizontal="centerContinuous" vertical="center"/>
      <protection/>
    </xf>
    <xf numFmtId="184" fontId="14" fillId="0" borderId="0" xfId="25" applyNumberFormat="1" applyFont="1" applyAlignment="1" applyProtection="1">
      <alignment horizontal="centerContinuous" vertical="center"/>
      <protection/>
    </xf>
    <xf numFmtId="191" fontId="14" fillId="0" borderId="0" xfId="25" applyNumberFormat="1" applyFont="1" applyAlignment="1" applyProtection="1" quotePrefix="1">
      <alignment horizontal="centerContinuous" vertical="center"/>
      <protection/>
    </xf>
    <xf numFmtId="0" fontId="15" fillId="0" borderId="0" xfId="21" applyFont="1" applyBorder="1" applyAlignment="1" applyProtection="1">
      <alignment horizontal="right"/>
      <protection/>
    </xf>
    <xf numFmtId="0" fontId="15" fillId="0" borderId="0" xfId="21" applyFont="1" applyAlignment="1" applyProtection="1">
      <alignment horizontal="left"/>
      <protection/>
    </xf>
    <xf numFmtId="0" fontId="14" fillId="0" borderId="0" xfId="21" applyFont="1" applyBorder="1" applyAlignment="1" applyProtection="1">
      <alignment horizontal="right" vertical="center"/>
      <protection/>
    </xf>
    <xf numFmtId="0" fontId="18" fillId="0" borderId="0" xfId="21" applyFont="1" applyAlignment="1" applyProtection="1">
      <alignment vertical="center"/>
      <protection/>
    </xf>
    <xf numFmtId="0" fontId="16" fillId="0" borderId="0" xfId="21" applyFont="1" applyAlignment="1" applyProtection="1">
      <alignment vertical="center"/>
      <protection/>
    </xf>
    <xf numFmtId="0" fontId="54" fillId="0" borderId="0" xfId="21" applyFont="1" applyAlignment="1" applyProtection="1">
      <alignment horizontal="centerContinuous" vertical="center"/>
      <protection/>
    </xf>
    <xf numFmtId="184" fontId="16" fillId="0" borderId="0" xfId="21" applyNumberFormat="1" applyFont="1" applyAlignment="1" applyProtection="1">
      <alignment horizontal="centerContinuous" vertical="center"/>
      <protection/>
    </xf>
    <xf numFmtId="191" fontId="16" fillId="0" borderId="0" xfId="21" applyNumberFormat="1" applyFont="1" applyAlignment="1" applyProtection="1">
      <alignment horizontal="centerContinuous" vertical="center"/>
      <protection/>
    </xf>
    <xf numFmtId="0" fontId="20" fillId="0" borderId="0" xfId="21" applyFont="1" applyBorder="1" applyAlignment="1" applyProtection="1">
      <alignment horizontal="right" vertical="center"/>
      <protection/>
    </xf>
    <xf numFmtId="0" fontId="21" fillId="0" borderId="0" xfId="21" applyFont="1" applyAlignment="1" applyProtection="1">
      <alignment horizontal="left" vertical="center"/>
      <protection/>
    </xf>
    <xf numFmtId="191" fontId="16" fillId="0" borderId="0" xfId="21" applyNumberFormat="1" applyFont="1" applyBorder="1" applyAlignment="1" applyProtection="1">
      <alignment horizontal="right" vertical="center"/>
      <protection/>
    </xf>
    <xf numFmtId="0" fontId="18" fillId="0" borderId="10" xfId="21" applyFont="1" applyBorder="1" applyAlignment="1" applyProtection="1">
      <alignment vertical="center"/>
      <protection/>
    </xf>
    <xf numFmtId="0" fontId="19" fillId="0" borderId="10" xfId="21" applyFont="1" applyBorder="1" applyAlignment="1" applyProtection="1">
      <alignment vertical="center"/>
      <protection/>
    </xf>
    <xf numFmtId="0" fontId="55" fillId="0" borderId="11" xfId="21" applyFont="1" applyBorder="1" applyAlignment="1" applyProtection="1">
      <alignment vertical="center"/>
      <protection/>
    </xf>
    <xf numFmtId="184" fontId="19" fillId="0" borderId="2" xfId="21" applyNumberFormat="1" applyFont="1" applyBorder="1" applyAlignment="1" applyProtection="1">
      <alignment horizontal="centerContinuous" vertical="center"/>
      <protection/>
    </xf>
    <xf numFmtId="184" fontId="19" fillId="0" borderId="3" xfId="21" applyNumberFormat="1" applyFont="1" applyBorder="1" applyAlignment="1" applyProtection="1">
      <alignment horizontal="centerContinuous" vertical="center"/>
      <protection/>
    </xf>
    <xf numFmtId="191" fontId="19" fillId="0" borderId="2" xfId="21" applyNumberFormat="1" applyFont="1" applyBorder="1" applyAlignment="1" applyProtection="1">
      <alignment horizontal="centerContinuous" vertical="center"/>
      <protection/>
    </xf>
    <xf numFmtId="0" fontId="19" fillId="0" borderId="2" xfId="21" applyFont="1" applyBorder="1" applyAlignment="1" applyProtection="1">
      <alignment horizontal="centerContinuous" vertical="center"/>
      <protection/>
    </xf>
    <xf numFmtId="0" fontId="19" fillId="0" borderId="11" xfId="21" applyFont="1" applyBorder="1" applyAlignment="1" applyProtection="1">
      <alignment vertical="center"/>
      <protection/>
    </xf>
    <xf numFmtId="0" fontId="19" fillId="0" borderId="0" xfId="21" applyFont="1" applyAlignment="1" applyProtection="1">
      <alignment vertical="center"/>
      <protection/>
    </xf>
    <xf numFmtId="0" fontId="19" fillId="0" borderId="13" xfId="21" applyFont="1" applyBorder="1" applyAlignment="1" applyProtection="1" quotePrefix="1">
      <alignment horizontal="center" vertical="center"/>
      <protection/>
    </xf>
    <xf numFmtId="0" fontId="19" fillId="0" borderId="14" xfId="21" applyFont="1" applyBorder="1" applyAlignment="1" applyProtection="1" quotePrefix="1">
      <alignment horizontal="center" vertical="center"/>
      <protection/>
    </xf>
    <xf numFmtId="184" fontId="19" fillId="0" borderId="14" xfId="21" applyNumberFormat="1" applyFont="1" applyBorder="1" applyAlignment="1" applyProtection="1" quotePrefix="1">
      <alignment horizontal="center" vertical="center"/>
      <protection/>
    </xf>
    <xf numFmtId="184" fontId="19" fillId="0" borderId="14" xfId="21" applyNumberFormat="1" applyFont="1" applyBorder="1" applyAlignment="1" applyProtection="1">
      <alignment horizontal="center" vertical="center"/>
      <protection/>
    </xf>
    <xf numFmtId="0" fontId="19" fillId="0" borderId="13" xfId="21" applyFont="1" applyBorder="1" applyAlignment="1" applyProtection="1">
      <alignment horizontal="center" vertical="center"/>
      <protection/>
    </xf>
    <xf numFmtId="0" fontId="18" fillId="0" borderId="13" xfId="21" applyFont="1" applyBorder="1" applyAlignment="1" applyProtection="1">
      <alignment vertical="center"/>
      <protection/>
    </xf>
    <xf numFmtId="0" fontId="19" fillId="0" borderId="13" xfId="21" applyFont="1" applyBorder="1" applyAlignment="1" applyProtection="1" quotePrefix="1">
      <alignment horizontal="left" vertical="center"/>
      <protection/>
    </xf>
    <xf numFmtId="0" fontId="19" fillId="0" borderId="14" xfId="21" applyFont="1" applyBorder="1" applyAlignment="1" applyProtection="1" quotePrefix="1">
      <alignment horizontal="left" vertical="center"/>
      <protection/>
    </xf>
    <xf numFmtId="0" fontId="18" fillId="0" borderId="0" xfId="21" applyFont="1" applyBorder="1" applyAlignment="1" applyProtection="1">
      <alignment vertical="center"/>
      <protection/>
    </xf>
    <xf numFmtId="0" fontId="19" fillId="0" borderId="0" xfId="21" applyFont="1" applyBorder="1" applyAlignment="1" applyProtection="1" quotePrefix="1">
      <alignment horizontal="left" vertical="center"/>
      <protection/>
    </xf>
    <xf numFmtId="0" fontId="55" fillId="0" borderId="5" xfId="21" applyFont="1" applyBorder="1" applyAlignment="1" applyProtection="1">
      <alignment horizontal="left" vertical="center"/>
      <protection/>
    </xf>
    <xf numFmtId="184" fontId="19" fillId="0" borderId="5" xfId="21" applyNumberFormat="1" applyFont="1" applyBorder="1" applyAlignment="1" applyProtection="1" quotePrefix="1">
      <alignment horizontal="right" vertical="center"/>
      <protection/>
    </xf>
    <xf numFmtId="184" fontId="19" fillId="0" borderId="5" xfId="21" applyNumberFormat="1" applyFont="1" applyBorder="1" applyAlignment="1" applyProtection="1">
      <alignment horizontal="right" vertical="center"/>
      <protection/>
    </xf>
    <xf numFmtId="186" fontId="19" fillId="0" borderId="15" xfId="21" applyNumberFormat="1" applyFont="1" applyBorder="1" applyAlignment="1" applyProtection="1" quotePrefix="1">
      <alignment horizontal="right" vertical="center"/>
      <protection/>
    </xf>
    <xf numFmtId="187" fontId="19" fillId="0" borderId="12" xfId="21" applyNumberFormat="1" applyFont="1" applyBorder="1" applyAlignment="1" applyProtection="1">
      <alignment horizontal="right" vertical="center"/>
      <protection/>
    </xf>
    <xf numFmtId="0" fontId="19" fillId="0" borderId="5" xfId="21" applyFont="1" applyBorder="1" applyAlignment="1" applyProtection="1" quotePrefix="1">
      <alignment horizontal="left" vertical="center"/>
      <protection/>
    </xf>
    <xf numFmtId="187" fontId="19" fillId="0" borderId="16" xfId="21" applyNumberFormat="1" applyFont="1" applyBorder="1" applyAlignment="1" applyProtection="1">
      <alignment horizontal="right" vertical="center"/>
      <protection/>
    </xf>
    <xf numFmtId="0" fontId="18" fillId="0" borderId="0" xfId="22" applyFont="1" applyBorder="1" applyAlignment="1" applyProtection="1">
      <alignment vertical="center"/>
      <protection/>
    </xf>
    <xf numFmtId="0" fontId="19" fillId="0" borderId="0" xfId="22" applyFont="1" applyBorder="1" applyAlignment="1" applyProtection="1" quotePrefix="1">
      <alignment horizontal="left" vertical="center"/>
      <protection/>
    </xf>
    <xf numFmtId="0" fontId="56" fillId="0" borderId="0" xfId="22" applyFont="1" applyBorder="1" applyAlignment="1" applyProtection="1">
      <alignment vertical="center"/>
      <protection/>
    </xf>
    <xf numFmtId="0" fontId="56" fillId="0" borderId="5" xfId="21" applyFont="1" applyBorder="1" applyAlignment="1" applyProtection="1">
      <alignment vertical="center"/>
      <protection/>
    </xf>
    <xf numFmtId="185" fontId="27" fillId="0" borderId="5" xfId="21" applyNumberFormat="1" applyFont="1" applyBorder="1" applyAlignment="1" applyProtection="1">
      <alignment horizontal="right" vertical="center"/>
      <protection/>
    </xf>
    <xf numFmtId="186" fontId="27" fillId="0" borderId="5" xfId="21" applyNumberFormat="1" applyFont="1" applyBorder="1" applyAlignment="1" applyProtection="1">
      <alignment horizontal="right" vertical="center"/>
      <protection/>
    </xf>
    <xf numFmtId="187" fontId="27" fillId="0" borderId="0" xfId="21" applyNumberFormat="1" applyFont="1" applyBorder="1" applyAlignment="1" applyProtection="1">
      <alignment horizontal="right" vertical="center"/>
      <protection/>
    </xf>
    <xf numFmtId="0" fontId="56" fillId="0" borderId="5" xfId="22" applyFont="1" applyBorder="1" applyAlignment="1" applyProtection="1">
      <alignment vertical="center"/>
      <protection/>
    </xf>
    <xf numFmtId="0" fontId="57" fillId="0" borderId="0" xfId="21" applyFont="1" applyAlignment="1" applyProtection="1">
      <alignment vertical="center"/>
      <protection/>
    </xf>
    <xf numFmtId="0" fontId="18" fillId="0" borderId="0" xfId="22" applyFont="1" applyBorder="1" applyAlignment="1" applyProtection="1" quotePrefix="1">
      <alignment horizontal="left" vertical="center"/>
      <protection/>
    </xf>
    <xf numFmtId="0" fontId="33" fillId="0" borderId="0" xfId="22" applyFont="1" applyBorder="1" applyAlignment="1" applyProtection="1">
      <alignment horizontal="distributed" vertical="center"/>
      <protection/>
    </xf>
    <xf numFmtId="0" fontId="33" fillId="0" borderId="5" xfId="21" applyFont="1" applyBorder="1" applyAlignment="1" applyProtection="1">
      <alignment vertical="center"/>
      <protection/>
    </xf>
    <xf numFmtId="0" fontId="33" fillId="0" borderId="5" xfId="22" applyFont="1" applyBorder="1" applyAlignment="1" applyProtection="1">
      <alignment horizontal="distributed" vertical="center"/>
      <protection/>
    </xf>
    <xf numFmtId="0" fontId="58" fillId="0" borderId="0" xfId="21" applyFont="1" applyAlignment="1" applyProtection="1">
      <alignment vertical="center"/>
      <protection/>
    </xf>
    <xf numFmtId="0" fontId="57" fillId="0" borderId="0" xfId="22" applyFont="1" applyBorder="1" applyAlignment="1" applyProtection="1">
      <alignment vertical="center"/>
      <protection/>
    </xf>
    <xf numFmtId="0" fontId="49" fillId="0" borderId="0" xfId="22" applyFont="1" applyBorder="1" applyAlignment="1" applyProtection="1">
      <alignment horizontal="distributed" vertical="center"/>
      <protection/>
    </xf>
    <xf numFmtId="0" fontId="49" fillId="0" borderId="5" xfId="21" applyFont="1" applyBorder="1" applyAlignment="1" applyProtection="1" quotePrefix="1">
      <alignment horizontal="distributed" vertical="center"/>
      <protection/>
    </xf>
    <xf numFmtId="0" fontId="37" fillId="0" borderId="0" xfId="22" applyFont="1" applyBorder="1" applyAlignment="1" applyProtection="1">
      <alignment vertical="center"/>
      <protection/>
    </xf>
    <xf numFmtId="0" fontId="49" fillId="0" borderId="0" xfId="22" applyFont="1" applyBorder="1" applyAlignment="1" applyProtection="1" quotePrefix="1">
      <alignment horizontal="distributed" vertical="center"/>
      <protection/>
    </xf>
    <xf numFmtId="0" fontId="49" fillId="0" borderId="5" xfId="22" applyFont="1" applyBorder="1" applyAlignment="1" applyProtection="1" quotePrefix="1">
      <alignment horizontal="distributed" vertical="center"/>
      <protection/>
    </xf>
    <xf numFmtId="0" fontId="57" fillId="0" borderId="0" xfId="21" applyFont="1" applyBorder="1" applyAlignment="1" applyProtection="1">
      <alignment vertical="center"/>
      <protection/>
    </xf>
    <xf numFmtId="0" fontId="33" fillId="0" borderId="5" xfId="21" applyFont="1" applyBorder="1" applyAlignment="1" applyProtection="1" quotePrefix="1">
      <alignment horizontal="distributed" vertical="center"/>
      <protection/>
    </xf>
    <xf numFmtId="185" fontId="12" fillId="0" borderId="5" xfId="21" applyNumberFormat="1" applyFont="1" applyBorder="1" applyAlignment="1" applyProtection="1">
      <alignment horizontal="right" vertical="center"/>
      <protection/>
    </xf>
    <xf numFmtId="186" fontId="12" fillId="0" borderId="17" xfId="21" applyNumberFormat="1" applyFont="1" applyBorder="1" applyAlignment="1" applyProtection="1">
      <alignment horizontal="right" vertical="center"/>
      <protection/>
    </xf>
    <xf numFmtId="187" fontId="12" fillId="0" borderId="0" xfId="21" applyNumberFormat="1" applyFont="1" applyBorder="1" applyAlignment="1" applyProtection="1">
      <alignment horizontal="right" vertical="center"/>
      <protection/>
    </xf>
    <xf numFmtId="187" fontId="12" fillId="0" borderId="6" xfId="21" applyNumberFormat="1" applyFont="1" applyBorder="1" applyAlignment="1" applyProtection="1">
      <alignment horizontal="right" vertical="center"/>
      <protection/>
    </xf>
    <xf numFmtId="0" fontId="58" fillId="0" borderId="0" xfId="21" applyFont="1" applyBorder="1" applyAlignment="1" applyProtection="1">
      <alignment vertical="center"/>
      <protection/>
    </xf>
    <xf numFmtId="0" fontId="29" fillId="0" borderId="0" xfId="22" applyFont="1" applyBorder="1" applyAlignment="1" applyProtection="1">
      <alignment horizontal="distributed" vertical="center"/>
      <protection/>
    </xf>
    <xf numFmtId="0" fontId="29" fillId="0" borderId="0" xfId="22" applyFont="1" applyAlignment="1" applyProtection="1">
      <alignment vertical="center"/>
      <protection/>
    </xf>
    <xf numFmtId="185" fontId="12" fillId="0" borderId="5" xfId="21" applyNumberFormat="1" applyFont="1" applyBorder="1" applyAlignment="1" applyProtection="1">
      <alignment horizontal="right" vertical="center"/>
      <protection locked="0"/>
    </xf>
    <xf numFmtId="186" fontId="12" fillId="0" borderId="5" xfId="21" applyNumberFormat="1" applyFont="1" applyBorder="1" applyAlignment="1" applyProtection="1">
      <alignment horizontal="right" vertical="center"/>
      <protection/>
    </xf>
    <xf numFmtId="0" fontId="7" fillId="0" borderId="5" xfId="22" applyFont="1" applyBorder="1" applyAlignment="1" applyProtection="1">
      <alignment vertical="center"/>
      <protection/>
    </xf>
    <xf numFmtId="0" fontId="33" fillId="0" borderId="0" xfId="22" applyFont="1" applyBorder="1" applyAlignment="1" applyProtection="1" quotePrefix="1">
      <alignment horizontal="distributed" vertical="center"/>
      <protection/>
    </xf>
    <xf numFmtId="0" fontId="33" fillId="0" borderId="5" xfId="22" applyFont="1" applyBorder="1" applyAlignment="1" applyProtection="1" quotePrefix="1">
      <alignment horizontal="distributed" vertical="center"/>
      <protection/>
    </xf>
    <xf numFmtId="187" fontId="27" fillId="0" borderId="6" xfId="21" applyNumberFormat="1" applyFont="1" applyBorder="1" applyAlignment="1" applyProtection="1">
      <alignment horizontal="right" vertical="center"/>
      <protection/>
    </xf>
    <xf numFmtId="184" fontId="27" fillId="0" borderId="5" xfId="21" applyNumberFormat="1" applyFont="1" applyBorder="1" applyAlignment="1" applyProtection="1">
      <alignment vertical="center"/>
      <protection/>
    </xf>
    <xf numFmtId="184" fontId="27" fillId="0" borderId="6" xfId="21" applyNumberFormat="1" applyFont="1" applyBorder="1" applyAlignment="1" applyProtection="1">
      <alignment vertical="center"/>
      <protection/>
    </xf>
    <xf numFmtId="186" fontId="27" fillId="0" borderId="17" xfId="21" applyNumberFormat="1" applyFont="1" applyBorder="1" applyAlignment="1" applyProtection="1">
      <alignment horizontal="right" vertical="center"/>
      <protection/>
    </xf>
    <xf numFmtId="0" fontId="18" fillId="0" borderId="0" xfId="22" applyFont="1" applyBorder="1" applyAlignment="1" applyProtection="1" quotePrefix="1">
      <alignment horizontal="distributed" vertical="center"/>
      <protection/>
    </xf>
    <xf numFmtId="0" fontId="19" fillId="0" borderId="0" xfId="22" applyFont="1" applyBorder="1" applyAlignment="1" applyProtection="1">
      <alignment horizontal="left" vertical="center"/>
      <protection/>
    </xf>
    <xf numFmtId="0" fontId="49" fillId="0" borderId="5" xfId="22" applyFont="1" applyBorder="1" applyAlignment="1" applyProtection="1">
      <alignment vertical="center"/>
      <protection/>
    </xf>
    <xf numFmtId="0" fontId="7" fillId="0" borderId="0" xfId="22" applyFont="1" applyBorder="1" applyAlignment="1" applyProtection="1">
      <alignment vertical="center"/>
      <protection/>
    </xf>
    <xf numFmtId="0" fontId="58" fillId="0" borderId="0" xfId="22" applyFont="1" applyBorder="1" applyAlignment="1" applyProtection="1">
      <alignment vertical="center"/>
      <protection/>
    </xf>
    <xf numFmtId="0" fontId="7" fillId="0" borderId="0" xfId="22" applyFont="1" applyAlignment="1" applyProtection="1">
      <alignment vertical="center"/>
      <protection/>
    </xf>
    <xf numFmtId="0" fontId="19" fillId="0" borderId="7" xfId="21" applyFont="1" applyBorder="1" applyAlignment="1" applyProtection="1" quotePrefix="1">
      <alignment horizontal="left" vertical="center"/>
      <protection/>
    </xf>
    <xf numFmtId="0" fontId="58" fillId="0" borderId="7" xfId="21" applyFont="1" applyBorder="1" applyAlignment="1" applyProtection="1">
      <alignment vertical="center"/>
      <protection/>
    </xf>
    <xf numFmtId="0" fontId="56" fillId="0" borderId="7" xfId="21" applyFont="1" applyBorder="1" applyAlignment="1" applyProtection="1">
      <alignment vertical="center"/>
      <protection/>
    </xf>
    <xf numFmtId="0" fontId="56" fillId="0" borderId="8" xfId="21" applyFont="1" applyBorder="1" applyAlignment="1" applyProtection="1">
      <alignment vertical="center"/>
      <protection/>
    </xf>
    <xf numFmtId="185" fontId="27" fillId="0" borderId="8" xfId="21" applyNumberFormat="1" applyFont="1" applyBorder="1" applyAlignment="1" applyProtection="1">
      <alignment horizontal="right" vertical="center"/>
      <protection/>
    </xf>
    <xf numFmtId="185" fontId="27" fillId="0" borderId="18" xfId="21" applyNumberFormat="1" applyFont="1" applyBorder="1" applyAlignment="1" applyProtection="1">
      <alignment horizontal="right" vertical="center"/>
      <protection/>
    </xf>
    <xf numFmtId="186" fontId="27" fillId="0" borderId="8" xfId="21" applyNumberFormat="1" applyFont="1" applyBorder="1" applyAlignment="1" applyProtection="1">
      <alignment horizontal="right" vertical="center"/>
      <protection/>
    </xf>
    <xf numFmtId="187" fontId="27" fillId="0" borderId="7" xfId="21" applyNumberFormat="1" applyFont="1" applyBorder="1" applyAlignment="1" applyProtection="1">
      <alignment horizontal="right" vertical="center"/>
      <protection/>
    </xf>
    <xf numFmtId="0" fontId="18" fillId="0" borderId="7" xfId="21" applyFont="1" applyBorder="1" applyAlignment="1" applyProtection="1" quotePrefix="1">
      <alignment horizontal="right" vertical="center"/>
      <protection/>
    </xf>
    <xf numFmtId="0" fontId="58" fillId="0" borderId="13" xfId="21" applyFont="1" applyBorder="1" applyAlignment="1" applyProtection="1">
      <alignment vertical="center"/>
      <protection/>
    </xf>
    <xf numFmtId="0" fontId="54" fillId="0" borderId="10" xfId="21" applyFont="1" applyBorder="1" applyAlignment="1" applyProtection="1">
      <alignment vertical="center"/>
      <protection/>
    </xf>
    <xf numFmtId="0" fontId="7" fillId="0" borderId="10" xfId="21" applyBorder="1" applyAlignment="1">
      <alignment/>
      <protection/>
    </xf>
    <xf numFmtId="184" fontId="27" fillId="0" borderId="10" xfId="21" applyNumberFormat="1" applyFont="1" applyBorder="1" applyAlignment="1" applyProtection="1">
      <alignment/>
      <protection locked="0"/>
    </xf>
    <xf numFmtId="0" fontId="54" fillId="0" borderId="0" xfId="21" applyFont="1" applyAlignment="1" applyProtection="1">
      <alignment horizontal="left"/>
      <protection/>
    </xf>
    <xf numFmtId="184" fontId="58" fillId="0" borderId="0" xfId="21" applyNumberFormat="1" applyFont="1" applyProtection="1">
      <alignment/>
      <protection/>
    </xf>
    <xf numFmtId="184" fontId="61" fillId="0" borderId="0" xfId="21" applyNumberFormat="1" applyFont="1" applyProtection="1">
      <alignment/>
      <protection/>
    </xf>
    <xf numFmtId="191" fontId="58" fillId="0" borderId="0" xfId="21" applyNumberFormat="1" applyFont="1" applyProtection="1">
      <alignment/>
      <protection/>
    </xf>
    <xf numFmtId="0" fontId="58" fillId="0" borderId="0" xfId="21" applyFont="1" applyBorder="1" applyProtection="1">
      <alignment/>
      <protection/>
    </xf>
    <xf numFmtId="0" fontId="58" fillId="0" borderId="0" xfId="21" applyFont="1" applyProtection="1">
      <alignment/>
      <protection/>
    </xf>
    <xf numFmtId="0" fontId="50" fillId="0" borderId="0" xfId="21" applyFont="1" applyProtection="1">
      <alignment/>
      <protection/>
    </xf>
    <xf numFmtId="0" fontId="37" fillId="0" borderId="0" xfId="21" applyFont="1" applyProtection="1">
      <alignment/>
      <protection/>
    </xf>
    <xf numFmtId="0" fontId="62" fillId="0" borderId="0" xfId="21" applyFont="1" applyProtection="1">
      <alignment/>
      <protection/>
    </xf>
    <xf numFmtId="191" fontId="61" fillId="0" borderId="0" xfId="21" applyNumberFormat="1" applyFont="1" applyProtection="1">
      <alignment/>
      <protection/>
    </xf>
    <xf numFmtId="0" fontId="50" fillId="0" borderId="0" xfId="21" applyFont="1" applyProtection="1">
      <alignment/>
      <protection locked="0"/>
    </xf>
    <xf numFmtId="0" fontId="37" fillId="0" borderId="0" xfId="21" applyFont="1" applyProtection="1">
      <alignment/>
      <protection locked="0"/>
    </xf>
    <xf numFmtId="0" fontId="62" fillId="0" borderId="0" xfId="21" applyFont="1" applyProtection="1">
      <alignment/>
      <protection locked="0"/>
    </xf>
    <xf numFmtId="184" fontId="58" fillId="0" borderId="0" xfId="21" applyNumberFormat="1" applyFont="1" applyProtection="1">
      <alignment/>
      <protection locked="0"/>
    </xf>
    <xf numFmtId="184" fontId="61" fillId="0" borderId="0" xfId="21" applyNumberFormat="1" applyFont="1" applyProtection="1">
      <alignment/>
      <protection locked="0"/>
    </xf>
    <xf numFmtId="191" fontId="58" fillId="0" borderId="0" xfId="21" applyNumberFormat="1" applyFont="1" applyProtection="1">
      <alignment/>
      <protection locked="0"/>
    </xf>
    <xf numFmtId="0" fontId="58" fillId="0" borderId="0" xfId="21" applyFont="1" applyBorder="1" applyProtection="1">
      <alignment/>
      <protection locked="0"/>
    </xf>
    <xf numFmtId="0" fontId="58" fillId="0" borderId="0" xfId="21" applyFont="1" applyProtection="1">
      <alignment/>
      <protection locked="0"/>
    </xf>
  </cellXfs>
  <cellStyles count="19">
    <cellStyle name="Normal" xfId="0"/>
    <cellStyle name="eng" xfId="15"/>
    <cellStyle name="lu" xfId="16"/>
    <cellStyle name="Normal - Style1" xfId="17"/>
    <cellStyle name="Normal_Basic Assumptions" xfId="18"/>
    <cellStyle name="一般_01收支餘絀綜計表(特收)(彙總)" xfId="19"/>
    <cellStyle name="一般_02現金流量綜計表(特收)(彙總)" xfId="20"/>
    <cellStyle name="一般_03平衡綜計表(特收)(彙總)" xfId="21"/>
    <cellStyle name="一般_BAL" xfId="22"/>
    <cellStyle name="一般_FIP" xfId="23"/>
    <cellStyle name="Comma" xfId="24"/>
    <cellStyle name="Comma [0]" xfId="25"/>
    <cellStyle name="Followed Hyperlink" xfId="26"/>
    <cellStyle name="Percent" xfId="27"/>
    <cellStyle name="Currency" xfId="28"/>
    <cellStyle name="Currency [0]" xfId="29"/>
    <cellStyle name="貨幣[0]_A-DET07" xfId="30"/>
    <cellStyle name="Hyperlink" xfId="31"/>
    <cellStyle name="隨後的超連結" xfId="3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40643;&#20977;&#33529;-7460\&#24050;&#23436;&#37749;&#34920;&#20214;\ping\kai1\mon88\NAME8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Fdata2\My%20Documents\Book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Fdata2\&#36001;&#21209;&#25688;&#3520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MONTH1-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總表11.23"/>
      <sheetName val="資本支出－報院 (1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解繳國庫款"/>
      <sheetName val="財務摘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M50"/>
  <sheetViews>
    <sheetView workbookViewId="0" topLeftCell="A1">
      <pane xSplit="1" ySplit="6" topLeftCell="B7" activePane="bottomRight" state="frozen"/>
      <selection pane="topLeft" activeCell="K15" sqref="K15"/>
      <selection pane="topRight" activeCell="K15" sqref="K15"/>
      <selection pane="bottomLeft" activeCell="K15" sqref="K15"/>
      <selection pane="bottomRight" activeCell="E17" sqref="E17"/>
    </sheetView>
  </sheetViews>
  <sheetFormatPr defaultColWidth="9.00390625" defaultRowHeight="16.5"/>
  <cols>
    <col min="1" max="1" width="2.00390625" style="88" customWidth="1"/>
    <col min="2" max="2" width="2.875" style="89" customWidth="1"/>
    <col min="3" max="3" width="16.875" style="94" customWidth="1"/>
    <col min="4" max="4" width="3.625" style="95" customWidth="1"/>
    <col min="5" max="5" width="21.625" style="92" customWidth="1"/>
    <col min="6" max="6" width="10.625" style="92" customWidth="1"/>
    <col min="7" max="7" width="21.625" style="92" customWidth="1"/>
    <col min="8" max="8" width="10.625" style="93" customWidth="1"/>
    <col min="9" max="10" width="22.625" style="92" customWidth="1"/>
    <col min="11" max="11" width="12.125" style="92" customWidth="1"/>
    <col min="12" max="12" width="22.625" style="92" customWidth="1"/>
    <col min="13" max="13" width="12.125" style="92" customWidth="1"/>
    <col min="14" max="16384" width="8.75390625" style="92" customWidth="1"/>
  </cols>
  <sheetData>
    <row r="1" spans="1:8" s="5" customFormat="1" ht="24" customHeight="1">
      <c r="A1" s="1"/>
      <c r="B1" s="2"/>
      <c r="C1" s="3"/>
      <c r="D1" s="4"/>
      <c r="H1" s="6"/>
    </row>
    <row r="2" spans="1:9" s="9" customFormat="1" ht="28.5" customHeight="1">
      <c r="A2" s="7" t="s">
        <v>14</v>
      </c>
      <c r="B2" s="7"/>
      <c r="C2" s="7"/>
      <c r="D2" s="7"/>
      <c r="E2" s="7"/>
      <c r="F2" s="7"/>
      <c r="G2" s="7"/>
      <c r="H2" s="7"/>
      <c r="I2" s="8" t="s">
        <v>15</v>
      </c>
    </row>
    <row r="3" spans="1:11" s="11" customFormat="1" ht="18" customHeight="1">
      <c r="A3" s="10"/>
      <c r="B3" s="10"/>
      <c r="C3" s="10"/>
      <c r="D3" s="10"/>
      <c r="G3" s="12"/>
      <c r="H3" s="13" t="s">
        <v>16</v>
      </c>
      <c r="I3" s="14" t="s">
        <v>17</v>
      </c>
      <c r="K3" s="15"/>
    </row>
    <row r="4" spans="3:13" s="16" customFormat="1" ht="25.5" customHeight="1" thickBot="1">
      <c r="C4" s="17"/>
      <c r="D4" s="18"/>
      <c r="F4" s="19"/>
      <c r="G4" s="20"/>
      <c r="H4" s="21" t="s">
        <v>0</v>
      </c>
      <c r="I4" s="22" t="s">
        <v>18</v>
      </c>
      <c r="J4" s="19"/>
      <c r="M4" s="23" t="s">
        <v>1</v>
      </c>
    </row>
    <row r="5" spans="1:13" s="16" customFormat="1" ht="33" customHeight="1">
      <c r="A5" s="24" t="s">
        <v>2</v>
      </c>
      <c r="B5" s="24"/>
      <c r="C5" s="24"/>
      <c r="D5" s="25"/>
      <c r="E5" s="26" t="s">
        <v>3</v>
      </c>
      <c r="F5" s="27" t="s">
        <v>4</v>
      </c>
      <c r="G5" s="26" t="s">
        <v>19</v>
      </c>
      <c r="H5" s="28" t="s">
        <v>4</v>
      </c>
      <c r="I5" s="26" t="s">
        <v>20</v>
      </c>
      <c r="J5" s="26" t="s">
        <v>21</v>
      </c>
      <c r="K5" s="27" t="s">
        <v>4</v>
      </c>
      <c r="L5" s="29" t="s">
        <v>5</v>
      </c>
      <c r="M5" s="30" t="s">
        <v>4</v>
      </c>
    </row>
    <row r="6" spans="1:13" s="39" customFormat="1" ht="6" customHeight="1">
      <c r="A6" s="31"/>
      <c r="B6" s="32"/>
      <c r="C6" s="33"/>
      <c r="D6" s="34"/>
      <c r="E6" s="35"/>
      <c r="F6" s="36"/>
      <c r="G6" s="35"/>
      <c r="H6" s="37"/>
      <c r="I6" s="35"/>
      <c r="J6" s="35"/>
      <c r="K6" s="36"/>
      <c r="L6" s="35"/>
      <c r="M6" s="38"/>
    </row>
    <row r="7" spans="1:13" s="46" customFormat="1" ht="16.5" customHeight="1">
      <c r="A7" s="40" t="s">
        <v>22</v>
      </c>
      <c r="B7" s="40"/>
      <c r="C7" s="40"/>
      <c r="D7" s="41"/>
      <c r="E7" s="42">
        <f>SUM(E8:E14)</f>
        <v>3209000000</v>
      </c>
      <c r="F7" s="42">
        <f aca="true" t="shared" si="0" ref="F7:F42">IF(E$7=0,0,E7/E$7*100)</f>
        <v>100</v>
      </c>
      <c r="G7" s="42">
        <f>SUM(G8:G14)</f>
        <v>3247303369</v>
      </c>
      <c r="H7" s="43">
        <f aca="true" t="shared" si="1" ref="H7:H42">IF(G$7=0,0,G7/G$7*100)</f>
        <v>100</v>
      </c>
      <c r="I7" s="44">
        <f>SUM(I8:I14)</f>
        <v>0</v>
      </c>
      <c r="J7" s="42">
        <f>SUM(J8:J14)</f>
        <v>3247303369</v>
      </c>
      <c r="K7" s="42">
        <f aca="true" t="shared" si="2" ref="K7:K42">IF(J$7=0,0,J7/J$7*100)</f>
        <v>100</v>
      </c>
      <c r="L7" s="44">
        <f>SUM(L8:L14)</f>
        <v>38303369</v>
      </c>
      <c r="M7" s="45">
        <f aca="true" t="shared" si="3" ref="M7:M42">IF(E7=0,0,(L7/E7)*100)</f>
        <v>1.19</v>
      </c>
    </row>
    <row r="8" spans="1:13" s="2" customFormat="1" ht="16.5" customHeight="1">
      <c r="A8" s="47" t="s">
        <v>6</v>
      </c>
      <c r="B8" s="47"/>
      <c r="C8" s="47"/>
      <c r="D8" s="48"/>
      <c r="E8" s="49"/>
      <c r="F8" s="50">
        <f t="shared" si="0"/>
        <v>0</v>
      </c>
      <c r="G8" s="49"/>
      <c r="H8" s="51">
        <f t="shared" si="1"/>
        <v>0</v>
      </c>
      <c r="I8" s="52"/>
      <c r="J8" s="50">
        <f aca="true" t="shared" si="4" ref="J8:J14">G8+I8</f>
        <v>0</v>
      </c>
      <c r="K8" s="50">
        <f t="shared" si="2"/>
        <v>0</v>
      </c>
      <c r="L8" s="53">
        <f aca="true" t="shared" si="5" ref="L8:L14">J8-E8</f>
        <v>0</v>
      </c>
      <c r="M8" s="54">
        <f t="shared" si="3"/>
        <v>0</v>
      </c>
    </row>
    <row r="9" spans="1:13" s="2" customFormat="1" ht="16.5" customHeight="1">
      <c r="A9" s="47" t="s">
        <v>7</v>
      </c>
      <c r="B9" s="47"/>
      <c r="C9" s="47"/>
      <c r="D9" s="48"/>
      <c r="E9" s="49"/>
      <c r="F9" s="50">
        <f t="shared" si="0"/>
        <v>0</v>
      </c>
      <c r="G9" s="49"/>
      <c r="H9" s="51">
        <f t="shared" si="1"/>
        <v>0</v>
      </c>
      <c r="I9" s="52"/>
      <c r="J9" s="50">
        <f t="shared" si="4"/>
        <v>0</v>
      </c>
      <c r="K9" s="50">
        <f t="shared" si="2"/>
        <v>0</v>
      </c>
      <c r="L9" s="53">
        <f t="shared" si="5"/>
        <v>0</v>
      </c>
      <c r="M9" s="54">
        <f t="shared" si="3"/>
        <v>0</v>
      </c>
    </row>
    <row r="10" spans="1:13" s="2" customFormat="1" ht="16.5" customHeight="1">
      <c r="A10" s="47" t="s">
        <v>8</v>
      </c>
      <c r="B10" s="47"/>
      <c r="C10" s="47"/>
      <c r="D10" s="48"/>
      <c r="E10" s="49"/>
      <c r="F10" s="50">
        <f t="shared" si="0"/>
        <v>0</v>
      </c>
      <c r="G10" s="49"/>
      <c r="H10" s="51">
        <f t="shared" si="1"/>
        <v>0</v>
      </c>
      <c r="I10" s="52"/>
      <c r="J10" s="50">
        <f t="shared" si="4"/>
        <v>0</v>
      </c>
      <c r="K10" s="50">
        <f t="shared" si="2"/>
        <v>0</v>
      </c>
      <c r="L10" s="53">
        <f t="shared" si="5"/>
        <v>0</v>
      </c>
      <c r="M10" s="54">
        <f t="shared" si="3"/>
        <v>0</v>
      </c>
    </row>
    <row r="11" spans="1:13" s="2" customFormat="1" ht="16.5" customHeight="1">
      <c r="A11" s="47" t="s">
        <v>9</v>
      </c>
      <c r="B11" s="47"/>
      <c r="C11" s="47"/>
      <c r="D11" s="48"/>
      <c r="E11" s="49"/>
      <c r="F11" s="50">
        <f t="shared" si="0"/>
        <v>0</v>
      </c>
      <c r="G11" s="49"/>
      <c r="H11" s="51">
        <f t="shared" si="1"/>
        <v>0</v>
      </c>
      <c r="I11" s="52"/>
      <c r="J11" s="50">
        <f t="shared" si="4"/>
        <v>0</v>
      </c>
      <c r="K11" s="50">
        <f t="shared" si="2"/>
        <v>0</v>
      </c>
      <c r="L11" s="53">
        <f t="shared" si="5"/>
        <v>0</v>
      </c>
      <c r="M11" s="54">
        <f t="shared" si="3"/>
        <v>0</v>
      </c>
    </row>
    <row r="12" spans="1:13" s="2" customFormat="1" ht="16.5" customHeight="1">
      <c r="A12" s="47" t="s">
        <v>10</v>
      </c>
      <c r="B12" s="47"/>
      <c r="C12" s="47"/>
      <c r="D12" s="48"/>
      <c r="E12" s="49">
        <v>9000000</v>
      </c>
      <c r="F12" s="50">
        <f t="shared" si="0"/>
        <v>0.28</v>
      </c>
      <c r="G12" s="49">
        <v>10976766</v>
      </c>
      <c r="H12" s="51">
        <f t="shared" si="1"/>
        <v>0.34</v>
      </c>
      <c r="I12" s="52"/>
      <c r="J12" s="50">
        <f t="shared" si="4"/>
        <v>10976766</v>
      </c>
      <c r="K12" s="50">
        <f t="shared" si="2"/>
        <v>0.34</v>
      </c>
      <c r="L12" s="53">
        <f t="shared" si="5"/>
        <v>1976766</v>
      </c>
      <c r="M12" s="54">
        <f t="shared" si="3"/>
        <v>21.96</v>
      </c>
    </row>
    <row r="13" spans="1:13" s="2" customFormat="1" ht="16.5" customHeight="1">
      <c r="A13" s="47" t="s">
        <v>11</v>
      </c>
      <c r="B13" s="47"/>
      <c r="C13" s="47"/>
      <c r="D13" s="48"/>
      <c r="E13" s="49">
        <v>3200000000</v>
      </c>
      <c r="F13" s="50">
        <f t="shared" si="0"/>
        <v>99.72</v>
      </c>
      <c r="G13" s="49">
        <v>3200000000</v>
      </c>
      <c r="H13" s="51">
        <f t="shared" si="1"/>
        <v>98.54</v>
      </c>
      <c r="I13" s="52"/>
      <c r="J13" s="50">
        <f t="shared" si="4"/>
        <v>3200000000</v>
      </c>
      <c r="K13" s="50">
        <f t="shared" si="2"/>
        <v>98.54</v>
      </c>
      <c r="L13" s="53">
        <f t="shared" si="5"/>
        <v>0</v>
      </c>
      <c r="M13" s="54">
        <f t="shared" si="3"/>
        <v>0</v>
      </c>
    </row>
    <row r="14" spans="1:13" s="2" customFormat="1" ht="16.5" customHeight="1">
      <c r="A14" s="47" t="s">
        <v>12</v>
      </c>
      <c r="B14" s="47"/>
      <c r="C14" s="47"/>
      <c r="D14" s="48"/>
      <c r="E14" s="49"/>
      <c r="F14" s="50">
        <f t="shared" si="0"/>
        <v>0</v>
      </c>
      <c r="G14" s="49">
        <v>36326603</v>
      </c>
      <c r="H14" s="51">
        <f t="shared" si="1"/>
        <v>1.12</v>
      </c>
      <c r="I14" s="52"/>
      <c r="J14" s="50">
        <f t="shared" si="4"/>
        <v>36326603</v>
      </c>
      <c r="K14" s="50">
        <f t="shared" si="2"/>
        <v>1.12</v>
      </c>
      <c r="L14" s="53">
        <f t="shared" si="5"/>
        <v>36326603</v>
      </c>
      <c r="M14" s="54">
        <f t="shared" si="3"/>
        <v>0</v>
      </c>
    </row>
    <row r="15" spans="1:13" s="2" customFormat="1" ht="16.5" customHeight="1">
      <c r="A15" s="40" t="s">
        <v>13</v>
      </c>
      <c r="B15" s="40"/>
      <c r="C15" s="40"/>
      <c r="D15" s="41"/>
      <c r="E15" s="42">
        <f>SUM(E16:E42)</f>
        <v>3051553000</v>
      </c>
      <c r="F15" s="42">
        <f t="shared" si="0"/>
        <v>95.09</v>
      </c>
      <c r="G15" s="42">
        <f>SUM(G16:G42)</f>
        <v>3025802218</v>
      </c>
      <c r="H15" s="55">
        <f t="shared" si="1"/>
        <v>93.18</v>
      </c>
      <c r="I15" s="44">
        <f>SUM(I16:I42)</f>
        <v>0</v>
      </c>
      <c r="J15" s="42">
        <f>SUM(J16:J42)</f>
        <v>3025802218</v>
      </c>
      <c r="K15" s="42">
        <f t="shared" si="2"/>
        <v>93.18</v>
      </c>
      <c r="L15" s="44">
        <f>SUM(L16:L42)</f>
        <v>-25750782</v>
      </c>
      <c r="M15" s="45">
        <f t="shared" si="3"/>
        <v>-0.84</v>
      </c>
    </row>
    <row r="16" spans="2:13" s="2" customFormat="1" ht="32.25" customHeight="1">
      <c r="B16" s="56" t="s">
        <v>23</v>
      </c>
      <c r="C16" s="57"/>
      <c r="D16" s="58"/>
      <c r="E16" s="49">
        <v>890690000</v>
      </c>
      <c r="F16" s="50">
        <f t="shared" si="0"/>
        <v>27.76</v>
      </c>
      <c r="G16" s="49">
        <v>652918518</v>
      </c>
      <c r="H16" s="51">
        <f t="shared" si="1"/>
        <v>20.11</v>
      </c>
      <c r="I16" s="52"/>
      <c r="J16" s="50">
        <f aca="true" t="shared" si="6" ref="J16:J42">G16+I16</f>
        <v>652918518</v>
      </c>
      <c r="K16" s="50">
        <f t="shared" si="2"/>
        <v>20.11</v>
      </c>
      <c r="L16" s="53">
        <f aca="true" t="shared" si="7" ref="L16:L42">J16-E16</f>
        <v>-237771482</v>
      </c>
      <c r="M16" s="54">
        <f t="shared" si="3"/>
        <v>-26.7</v>
      </c>
    </row>
    <row r="17" spans="2:13" s="2" customFormat="1" ht="33" customHeight="1">
      <c r="B17" s="56" t="s">
        <v>24</v>
      </c>
      <c r="C17" s="57"/>
      <c r="D17" s="58"/>
      <c r="E17" s="49">
        <v>968820000</v>
      </c>
      <c r="F17" s="50">
        <f t="shared" si="0"/>
        <v>30.19</v>
      </c>
      <c r="G17" s="49">
        <v>954878975</v>
      </c>
      <c r="H17" s="51">
        <f t="shared" si="1"/>
        <v>29.41</v>
      </c>
      <c r="I17" s="52"/>
      <c r="J17" s="50">
        <f t="shared" si="6"/>
        <v>954878975</v>
      </c>
      <c r="K17" s="50">
        <f t="shared" si="2"/>
        <v>29.41</v>
      </c>
      <c r="L17" s="53">
        <f t="shared" si="7"/>
        <v>-13941025</v>
      </c>
      <c r="M17" s="54">
        <f t="shared" si="3"/>
        <v>-1.44</v>
      </c>
    </row>
    <row r="18" spans="2:13" s="2" customFormat="1" ht="32.25" customHeight="1">
      <c r="B18" s="56" t="s">
        <v>25</v>
      </c>
      <c r="C18" s="57"/>
      <c r="D18" s="58"/>
      <c r="E18" s="49">
        <v>696927000</v>
      </c>
      <c r="F18" s="50">
        <f t="shared" si="0"/>
        <v>21.72</v>
      </c>
      <c r="G18" s="49">
        <v>835850145</v>
      </c>
      <c r="H18" s="51">
        <f t="shared" si="1"/>
        <v>25.74</v>
      </c>
      <c r="I18" s="52"/>
      <c r="J18" s="50">
        <f t="shared" si="6"/>
        <v>835850145</v>
      </c>
      <c r="K18" s="50">
        <f t="shared" si="2"/>
        <v>25.74</v>
      </c>
      <c r="L18" s="53">
        <f t="shared" si="7"/>
        <v>138923145</v>
      </c>
      <c r="M18" s="54">
        <f t="shared" si="3"/>
        <v>19.93</v>
      </c>
    </row>
    <row r="19" spans="2:13" s="46" customFormat="1" ht="31.5" customHeight="1">
      <c r="B19" s="56" t="s">
        <v>26</v>
      </c>
      <c r="C19" s="59"/>
      <c r="D19" s="60"/>
      <c r="E19" s="49">
        <v>493563000</v>
      </c>
      <c r="F19" s="50">
        <f t="shared" si="0"/>
        <v>15.38</v>
      </c>
      <c r="G19" s="49">
        <v>514970746</v>
      </c>
      <c r="H19" s="51">
        <f t="shared" si="1"/>
        <v>15.86</v>
      </c>
      <c r="I19" s="52"/>
      <c r="J19" s="50">
        <f t="shared" si="6"/>
        <v>514970746</v>
      </c>
      <c r="K19" s="50">
        <f t="shared" si="2"/>
        <v>15.86</v>
      </c>
      <c r="L19" s="53">
        <f t="shared" si="7"/>
        <v>21407746</v>
      </c>
      <c r="M19" s="54">
        <f t="shared" si="3"/>
        <v>4.34</v>
      </c>
    </row>
    <row r="20" spans="2:13" s="2" customFormat="1" ht="21" customHeight="1">
      <c r="B20" s="56" t="s">
        <v>27</v>
      </c>
      <c r="C20" s="59"/>
      <c r="D20" s="60"/>
      <c r="E20" s="49">
        <v>0</v>
      </c>
      <c r="F20" s="50">
        <f t="shared" si="0"/>
        <v>0</v>
      </c>
      <c r="G20" s="49">
        <v>47627287</v>
      </c>
      <c r="H20" s="51">
        <f t="shared" si="1"/>
        <v>1.47</v>
      </c>
      <c r="I20" s="52"/>
      <c r="J20" s="50">
        <f t="shared" si="6"/>
        <v>47627287</v>
      </c>
      <c r="K20" s="50">
        <f t="shared" si="2"/>
        <v>1.47</v>
      </c>
      <c r="L20" s="53">
        <f t="shared" si="7"/>
        <v>47627287</v>
      </c>
      <c r="M20" s="54">
        <f t="shared" si="3"/>
        <v>0</v>
      </c>
    </row>
    <row r="21" spans="2:13" s="2" customFormat="1" ht="16.5" customHeight="1">
      <c r="B21" s="56" t="s">
        <v>28</v>
      </c>
      <c r="C21" s="59"/>
      <c r="D21" s="60"/>
      <c r="E21" s="49">
        <v>1553000</v>
      </c>
      <c r="F21" s="50">
        <f t="shared" si="0"/>
        <v>0.05</v>
      </c>
      <c r="G21" s="49">
        <v>19556547</v>
      </c>
      <c r="H21" s="51">
        <f t="shared" si="1"/>
        <v>0.6</v>
      </c>
      <c r="I21" s="52"/>
      <c r="J21" s="50">
        <f t="shared" si="6"/>
        <v>19556547</v>
      </c>
      <c r="K21" s="50">
        <f t="shared" si="2"/>
        <v>0.6</v>
      </c>
      <c r="L21" s="53">
        <f t="shared" si="7"/>
        <v>18003547</v>
      </c>
      <c r="M21" s="54">
        <f t="shared" si="3"/>
        <v>1159.28</v>
      </c>
    </row>
    <row r="22" spans="2:13" s="2" customFormat="1" ht="16.5" customHeight="1">
      <c r="B22" s="56"/>
      <c r="C22" s="59"/>
      <c r="D22" s="60"/>
      <c r="E22" s="49">
        <v>0</v>
      </c>
      <c r="F22" s="50">
        <f t="shared" si="0"/>
        <v>0</v>
      </c>
      <c r="G22" s="49">
        <v>0</v>
      </c>
      <c r="H22" s="51">
        <f t="shared" si="1"/>
        <v>0</v>
      </c>
      <c r="I22" s="52"/>
      <c r="J22" s="50">
        <f t="shared" si="6"/>
        <v>0</v>
      </c>
      <c r="K22" s="50">
        <f t="shared" si="2"/>
        <v>0</v>
      </c>
      <c r="L22" s="53">
        <f t="shared" si="7"/>
        <v>0</v>
      </c>
      <c r="M22" s="54">
        <f t="shared" si="3"/>
        <v>0</v>
      </c>
    </row>
    <row r="23" spans="2:13" s="2" customFormat="1" ht="16.5" customHeight="1">
      <c r="B23" s="56"/>
      <c r="C23" s="59"/>
      <c r="D23" s="60"/>
      <c r="E23" s="49">
        <v>0</v>
      </c>
      <c r="F23" s="50">
        <f t="shared" si="0"/>
        <v>0</v>
      </c>
      <c r="G23" s="49">
        <v>0</v>
      </c>
      <c r="H23" s="51">
        <f t="shared" si="1"/>
        <v>0</v>
      </c>
      <c r="I23" s="52"/>
      <c r="J23" s="50">
        <f t="shared" si="6"/>
        <v>0</v>
      </c>
      <c r="K23" s="50">
        <f t="shared" si="2"/>
        <v>0</v>
      </c>
      <c r="L23" s="53">
        <f t="shared" si="7"/>
        <v>0</v>
      </c>
      <c r="M23" s="54">
        <f t="shared" si="3"/>
        <v>0</v>
      </c>
    </row>
    <row r="24" spans="1:13" s="2" customFormat="1" ht="16.5" customHeight="1">
      <c r="A24" s="61"/>
      <c r="B24" s="61"/>
      <c r="C24" s="61"/>
      <c r="D24" s="62"/>
      <c r="E24" s="49"/>
      <c r="F24" s="50">
        <f t="shared" si="0"/>
        <v>0</v>
      </c>
      <c r="G24" s="49"/>
      <c r="H24" s="51">
        <f t="shared" si="1"/>
        <v>0</v>
      </c>
      <c r="I24" s="52"/>
      <c r="J24" s="50">
        <f t="shared" si="6"/>
        <v>0</v>
      </c>
      <c r="K24" s="50">
        <f t="shared" si="2"/>
        <v>0</v>
      </c>
      <c r="L24" s="53">
        <f t="shared" si="7"/>
        <v>0</v>
      </c>
      <c r="M24" s="54">
        <f t="shared" si="3"/>
        <v>0</v>
      </c>
    </row>
    <row r="25" spans="1:13" s="2" customFormat="1" ht="16.5" customHeight="1">
      <c r="A25" s="61"/>
      <c r="B25" s="61"/>
      <c r="C25" s="61"/>
      <c r="D25" s="62"/>
      <c r="E25" s="49"/>
      <c r="F25" s="50">
        <f t="shared" si="0"/>
        <v>0</v>
      </c>
      <c r="G25" s="49"/>
      <c r="H25" s="51">
        <f t="shared" si="1"/>
        <v>0</v>
      </c>
      <c r="I25" s="52"/>
      <c r="J25" s="50">
        <f t="shared" si="6"/>
        <v>0</v>
      </c>
      <c r="K25" s="50">
        <f t="shared" si="2"/>
        <v>0</v>
      </c>
      <c r="L25" s="53">
        <f t="shared" si="7"/>
        <v>0</v>
      </c>
      <c r="M25" s="54">
        <f t="shared" si="3"/>
        <v>0</v>
      </c>
    </row>
    <row r="26" spans="1:13" s="2" customFormat="1" ht="16.5" customHeight="1">
      <c r="A26" s="61"/>
      <c r="B26" s="61"/>
      <c r="C26" s="61"/>
      <c r="D26" s="62"/>
      <c r="E26" s="49"/>
      <c r="F26" s="50">
        <f t="shared" si="0"/>
        <v>0</v>
      </c>
      <c r="G26" s="49"/>
      <c r="H26" s="51">
        <f t="shared" si="1"/>
        <v>0</v>
      </c>
      <c r="I26" s="52"/>
      <c r="J26" s="50">
        <f t="shared" si="6"/>
        <v>0</v>
      </c>
      <c r="K26" s="50">
        <f t="shared" si="2"/>
        <v>0</v>
      </c>
      <c r="L26" s="53">
        <f t="shared" si="7"/>
        <v>0</v>
      </c>
      <c r="M26" s="54">
        <f t="shared" si="3"/>
        <v>0</v>
      </c>
    </row>
    <row r="27" spans="1:13" s="2" customFormat="1" ht="16.5" customHeight="1">
      <c r="A27" s="61"/>
      <c r="B27" s="61"/>
      <c r="C27" s="61"/>
      <c r="D27" s="62"/>
      <c r="E27" s="49"/>
      <c r="F27" s="50">
        <f t="shared" si="0"/>
        <v>0</v>
      </c>
      <c r="G27" s="49"/>
      <c r="H27" s="51">
        <f t="shared" si="1"/>
        <v>0</v>
      </c>
      <c r="I27" s="52"/>
      <c r="J27" s="50">
        <f t="shared" si="6"/>
        <v>0</v>
      </c>
      <c r="K27" s="50">
        <f t="shared" si="2"/>
        <v>0</v>
      </c>
      <c r="L27" s="53">
        <f t="shared" si="7"/>
        <v>0</v>
      </c>
      <c r="M27" s="54">
        <f t="shared" si="3"/>
        <v>0</v>
      </c>
    </row>
    <row r="28" spans="1:13" s="2" customFormat="1" ht="16.5" customHeight="1">
      <c r="A28" s="61"/>
      <c r="B28" s="61"/>
      <c r="C28" s="61"/>
      <c r="D28" s="62"/>
      <c r="E28" s="49"/>
      <c r="F28" s="50">
        <f t="shared" si="0"/>
        <v>0</v>
      </c>
      <c r="G28" s="49"/>
      <c r="H28" s="51">
        <f t="shared" si="1"/>
        <v>0</v>
      </c>
      <c r="I28" s="52"/>
      <c r="J28" s="50">
        <f t="shared" si="6"/>
        <v>0</v>
      </c>
      <c r="K28" s="50">
        <f t="shared" si="2"/>
        <v>0</v>
      </c>
      <c r="L28" s="53">
        <f t="shared" si="7"/>
        <v>0</v>
      </c>
      <c r="M28" s="54">
        <f t="shared" si="3"/>
        <v>0</v>
      </c>
    </row>
    <row r="29" spans="1:13" s="2" customFormat="1" ht="16.5" customHeight="1">
      <c r="A29" s="61"/>
      <c r="B29" s="61"/>
      <c r="C29" s="61"/>
      <c r="D29" s="62"/>
      <c r="E29" s="49"/>
      <c r="F29" s="50">
        <f t="shared" si="0"/>
        <v>0</v>
      </c>
      <c r="G29" s="49"/>
      <c r="H29" s="51">
        <f t="shared" si="1"/>
        <v>0</v>
      </c>
      <c r="I29" s="52"/>
      <c r="J29" s="50">
        <f t="shared" si="6"/>
        <v>0</v>
      </c>
      <c r="K29" s="50">
        <f t="shared" si="2"/>
        <v>0</v>
      </c>
      <c r="L29" s="53">
        <f t="shared" si="7"/>
        <v>0</v>
      </c>
      <c r="M29" s="54">
        <f t="shared" si="3"/>
        <v>0</v>
      </c>
    </row>
    <row r="30" spans="1:13" s="2" customFormat="1" ht="16.5" customHeight="1">
      <c r="A30" s="61"/>
      <c r="B30" s="61"/>
      <c r="C30" s="61"/>
      <c r="D30" s="62"/>
      <c r="E30" s="49"/>
      <c r="F30" s="50">
        <f t="shared" si="0"/>
        <v>0</v>
      </c>
      <c r="G30" s="49"/>
      <c r="H30" s="51">
        <f t="shared" si="1"/>
        <v>0</v>
      </c>
      <c r="I30" s="52"/>
      <c r="J30" s="50">
        <f t="shared" si="6"/>
        <v>0</v>
      </c>
      <c r="K30" s="50">
        <f t="shared" si="2"/>
        <v>0</v>
      </c>
      <c r="L30" s="53">
        <f t="shared" si="7"/>
        <v>0</v>
      </c>
      <c r="M30" s="54">
        <f t="shared" si="3"/>
        <v>0</v>
      </c>
    </row>
    <row r="31" spans="1:13" s="2" customFormat="1" ht="16.5" customHeight="1">
      <c r="A31" s="61"/>
      <c r="B31" s="61"/>
      <c r="C31" s="61"/>
      <c r="D31" s="62"/>
      <c r="E31" s="49"/>
      <c r="F31" s="50">
        <f t="shared" si="0"/>
        <v>0</v>
      </c>
      <c r="G31" s="49"/>
      <c r="H31" s="51">
        <f t="shared" si="1"/>
        <v>0</v>
      </c>
      <c r="I31" s="52"/>
      <c r="J31" s="50">
        <f t="shared" si="6"/>
        <v>0</v>
      </c>
      <c r="K31" s="50">
        <f t="shared" si="2"/>
        <v>0</v>
      </c>
      <c r="L31" s="53">
        <f t="shared" si="7"/>
        <v>0</v>
      </c>
      <c r="M31" s="54">
        <f t="shared" si="3"/>
        <v>0</v>
      </c>
    </row>
    <row r="32" spans="1:13" s="2" customFormat="1" ht="16.5" customHeight="1">
      <c r="A32" s="61"/>
      <c r="B32" s="61"/>
      <c r="C32" s="61"/>
      <c r="D32" s="62"/>
      <c r="E32" s="49"/>
      <c r="F32" s="50">
        <f t="shared" si="0"/>
        <v>0</v>
      </c>
      <c r="G32" s="49"/>
      <c r="H32" s="51">
        <f t="shared" si="1"/>
        <v>0</v>
      </c>
      <c r="I32" s="52"/>
      <c r="J32" s="50">
        <f t="shared" si="6"/>
        <v>0</v>
      </c>
      <c r="K32" s="50">
        <f t="shared" si="2"/>
        <v>0</v>
      </c>
      <c r="L32" s="53">
        <f t="shared" si="7"/>
        <v>0</v>
      </c>
      <c r="M32" s="54">
        <f t="shared" si="3"/>
        <v>0</v>
      </c>
    </row>
    <row r="33" spans="1:13" s="2" customFormat="1" ht="16.5" customHeight="1">
      <c r="A33" s="61"/>
      <c r="B33" s="61"/>
      <c r="C33" s="61"/>
      <c r="D33" s="62"/>
      <c r="E33" s="49"/>
      <c r="F33" s="50">
        <f t="shared" si="0"/>
        <v>0</v>
      </c>
      <c r="G33" s="49"/>
      <c r="H33" s="51">
        <f t="shared" si="1"/>
        <v>0</v>
      </c>
      <c r="I33" s="52"/>
      <c r="J33" s="50">
        <f t="shared" si="6"/>
        <v>0</v>
      </c>
      <c r="K33" s="50">
        <f t="shared" si="2"/>
        <v>0</v>
      </c>
      <c r="L33" s="53">
        <f t="shared" si="7"/>
        <v>0</v>
      </c>
      <c r="M33" s="54">
        <f t="shared" si="3"/>
        <v>0</v>
      </c>
    </row>
    <row r="34" spans="1:13" s="2" customFormat="1" ht="15.75">
      <c r="A34" s="61"/>
      <c r="B34" s="61"/>
      <c r="C34" s="61"/>
      <c r="D34" s="62"/>
      <c r="E34" s="49"/>
      <c r="F34" s="50">
        <f t="shared" si="0"/>
        <v>0</v>
      </c>
      <c r="G34" s="49"/>
      <c r="H34" s="51">
        <f t="shared" si="1"/>
        <v>0</v>
      </c>
      <c r="I34" s="52"/>
      <c r="J34" s="50">
        <f t="shared" si="6"/>
        <v>0</v>
      </c>
      <c r="K34" s="50">
        <f t="shared" si="2"/>
        <v>0</v>
      </c>
      <c r="L34" s="53">
        <f t="shared" si="7"/>
        <v>0</v>
      </c>
      <c r="M34" s="54">
        <f t="shared" si="3"/>
        <v>0</v>
      </c>
    </row>
    <row r="35" spans="1:13" s="2" customFormat="1" ht="15.75" customHeight="1">
      <c r="A35" s="61"/>
      <c r="B35" s="61"/>
      <c r="C35" s="61"/>
      <c r="D35" s="62"/>
      <c r="E35" s="49"/>
      <c r="F35" s="50">
        <f t="shared" si="0"/>
        <v>0</v>
      </c>
      <c r="G35" s="49"/>
      <c r="H35" s="51">
        <f t="shared" si="1"/>
        <v>0</v>
      </c>
      <c r="I35" s="52"/>
      <c r="J35" s="50">
        <f t="shared" si="6"/>
        <v>0</v>
      </c>
      <c r="K35" s="50">
        <f t="shared" si="2"/>
        <v>0</v>
      </c>
      <c r="L35" s="53">
        <f t="shared" si="7"/>
        <v>0</v>
      </c>
      <c r="M35" s="54">
        <f t="shared" si="3"/>
        <v>0</v>
      </c>
    </row>
    <row r="36" spans="1:13" s="2" customFormat="1" ht="9.75" customHeight="1">
      <c r="A36" s="61"/>
      <c r="B36" s="61"/>
      <c r="C36" s="61"/>
      <c r="D36" s="62"/>
      <c r="E36" s="49"/>
      <c r="F36" s="50">
        <f t="shared" si="0"/>
        <v>0</v>
      </c>
      <c r="G36" s="49"/>
      <c r="H36" s="51">
        <f t="shared" si="1"/>
        <v>0</v>
      </c>
      <c r="I36" s="52"/>
      <c r="J36" s="50">
        <f t="shared" si="6"/>
        <v>0</v>
      </c>
      <c r="K36" s="50">
        <f t="shared" si="2"/>
        <v>0</v>
      </c>
      <c r="L36" s="53">
        <f t="shared" si="7"/>
        <v>0</v>
      </c>
      <c r="M36" s="54">
        <f t="shared" si="3"/>
        <v>0</v>
      </c>
    </row>
    <row r="37" spans="1:13" s="2" customFormat="1" ht="10.5" customHeight="1">
      <c r="A37" s="61"/>
      <c r="B37" s="61"/>
      <c r="C37" s="61"/>
      <c r="D37" s="62"/>
      <c r="E37" s="49"/>
      <c r="F37" s="50">
        <f t="shared" si="0"/>
        <v>0</v>
      </c>
      <c r="G37" s="49"/>
      <c r="H37" s="51">
        <f t="shared" si="1"/>
        <v>0</v>
      </c>
      <c r="I37" s="52"/>
      <c r="J37" s="50">
        <f t="shared" si="6"/>
        <v>0</v>
      </c>
      <c r="K37" s="50">
        <f t="shared" si="2"/>
        <v>0</v>
      </c>
      <c r="L37" s="53">
        <f t="shared" si="7"/>
        <v>0</v>
      </c>
      <c r="M37" s="54">
        <f t="shared" si="3"/>
        <v>0</v>
      </c>
    </row>
    <row r="38" spans="1:13" s="2" customFormat="1" ht="11.25" customHeight="1">
      <c r="A38" s="61"/>
      <c r="B38" s="61"/>
      <c r="C38" s="61"/>
      <c r="D38" s="62"/>
      <c r="E38" s="49"/>
      <c r="F38" s="50">
        <f t="shared" si="0"/>
        <v>0</v>
      </c>
      <c r="G38" s="49"/>
      <c r="H38" s="51">
        <f t="shared" si="1"/>
        <v>0</v>
      </c>
      <c r="I38" s="52"/>
      <c r="J38" s="50">
        <f t="shared" si="6"/>
        <v>0</v>
      </c>
      <c r="K38" s="50">
        <f t="shared" si="2"/>
        <v>0</v>
      </c>
      <c r="L38" s="53">
        <f t="shared" si="7"/>
        <v>0</v>
      </c>
      <c r="M38" s="54">
        <f t="shared" si="3"/>
        <v>0</v>
      </c>
    </row>
    <row r="39" spans="1:13" s="2" customFormat="1" ht="12.75" customHeight="1">
      <c r="A39" s="61"/>
      <c r="B39" s="61"/>
      <c r="C39" s="61"/>
      <c r="D39" s="62"/>
      <c r="E39" s="49"/>
      <c r="F39" s="50">
        <f t="shared" si="0"/>
        <v>0</v>
      </c>
      <c r="G39" s="49"/>
      <c r="H39" s="51">
        <f t="shared" si="1"/>
        <v>0</v>
      </c>
      <c r="I39" s="52"/>
      <c r="J39" s="50">
        <f t="shared" si="6"/>
        <v>0</v>
      </c>
      <c r="K39" s="50">
        <f t="shared" si="2"/>
        <v>0</v>
      </c>
      <c r="L39" s="53">
        <f t="shared" si="7"/>
        <v>0</v>
      </c>
      <c r="M39" s="54">
        <f t="shared" si="3"/>
        <v>0</v>
      </c>
    </row>
    <row r="40" spans="1:13" s="2" customFormat="1" ht="10.5" customHeight="1">
      <c r="A40" s="61"/>
      <c r="B40" s="61"/>
      <c r="C40" s="61"/>
      <c r="D40" s="62"/>
      <c r="E40" s="49"/>
      <c r="F40" s="50">
        <f t="shared" si="0"/>
        <v>0</v>
      </c>
      <c r="G40" s="49"/>
      <c r="H40" s="51">
        <f t="shared" si="1"/>
        <v>0</v>
      </c>
      <c r="I40" s="52"/>
      <c r="J40" s="50">
        <f t="shared" si="6"/>
        <v>0</v>
      </c>
      <c r="K40" s="50">
        <f t="shared" si="2"/>
        <v>0</v>
      </c>
      <c r="L40" s="53">
        <f t="shared" si="7"/>
        <v>0</v>
      </c>
      <c r="M40" s="54">
        <f t="shared" si="3"/>
        <v>0</v>
      </c>
    </row>
    <row r="41" spans="1:13" s="2" customFormat="1" ht="9" customHeight="1">
      <c r="A41" s="61"/>
      <c r="B41" s="61"/>
      <c r="C41" s="61"/>
      <c r="D41" s="62"/>
      <c r="E41" s="49"/>
      <c r="F41" s="50">
        <f t="shared" si="0"/>
        <v>0</v>
      </c>
      <c r="G41" s="49"/>
      <c r="H41" s="51">
        <f t="shared" si="1"/>
        <v>0</v>
      </c>
      <c r="I41" s="52"/>
      <c r="J41" s="50">
        <f t="shared" si="6"/>
        <v>0</v>
      </c>
      <c r="K41" s="50">
        <f t="shared" si="2"/>
        <v>0</v>
      </c>
      <c r="L41" s="53">
        <f t="shared" si="7"/>
        <v>0</v>
      </c>
      <c r="M41" s="54">
        <f t="shared" si="3"/>
        <v>0</v>
      </c>
    </row>
    <row r="42" spans="1:13" s="2" customFormat="1" ht="10.5" customHeight="1">
      <c r="A42" s="61"/>
      <c r="B42" s="61"/>
      <c r="C42" s="61"/>
      <c r="D42" s="62"/>
      <c r="E42" s="49"/>
      <c r="F42" s="50">
        <f t="shared" si="0"/>
        <v>0</v>
      </c>
      <c r="G42" s="49"/>
      <c r="H42" s="51">
        <f t="shared" si="1"/>
        <v>0</v>
      </c>
      <c r="I42" s="52"/>
      <c r="J42" s="50">
        <f t="shared" si="6"/>
        <v>0</v>
      </c>
      <c r="K42" s="50">
        <f t="shared" si="2"/>
        <v>0</v>
      </c>
      <c r="L42" s="53">
        <f t="shared" si="7"/>
        <v>0</v>
      </c>
      <c r="M42" s="54">
        <f t="shared" si="3"/>
        <v>0</v>
      </c>
    </row>
    <row r="43" spans="1:13" s="2" customFormat="1" ht="6" customHeight="1">
      <c r="A43" s="63"/>
      <c r="B43" s="64"/>
      <c r="C43" s="65"/>
      <c r="D43" s="66"/>
      <c r="E43" s="50"/>
      <c r="F43" s="50"/>
      <c r="G43" s="50"/>
      <c r="H43" s="51"/>
      <c r="I43" s="53"/>
      <c r="J43" s="50"/>
      <c r="K43" s="50"/>
      <c r="L43" s="53"/>
      <c r="M43" s="54"/>
    </row>
    <row r="44" spans="1:13" s="46" customFormat="1" ht="24" customHeight="1">
      <c r="A44" s="67" t="s">
        <v>29</v>
      </c>
      <c r="C44" s="68"/>
      <c r="D44" s="69"/>
      <c r="E44" s="42">
        <f>E7-E15</f>
        <v>157447000</v>
      </c>
      <c r="F44" s="42">
        <f>IF(E$7=0,0,E44/E$7*100)</f>
        <v>4.91</v>
      </c>
      <c r="G44" s="42">
        <f>G7-G15</f>
        <v>221501151</v>
      </c>
      <c r="H44" s="55">
        <f>IF(G$7=0,0,G44/G$7*100)</f>
        <v>6.82</v>
      </c>
      <c r="I44" s="44">
        <f>I7-I15</f>
        <v>0</v>
      </c>
      <c r="J44" s="42">
        <f>J7-J15</f>
        <v>221501151</v>
      </c>
      <c r="K44" s="42">
        <f>IF(J$7=0,0,J44/J$7*100)</f>
        <v>6.82</v>
      </c>
      <c r="L44" s="44">
        <f>L7-L15</f>
        <v>64054151</v>
      </c>
      <c r="M44" s="45">
        <f>IF(E44=0,0,(L44/E44)*100)</f>
        <v>40.68</v>
      </c>
    </row>
    <row r="45" spans="1:13" s="46" customFormat="1" ht="6" customHeight="1">
      <c r="A45" s="67"/>
      <c r="B45" s="70"/>
      <c r="C45" s="68"/>
      <c r="D45" s="69"/>
      <c r="E45" s="42"/>
      <c r="F45" s="42"/>
      <c r="G45" s="42"/>
      <c r="H45" s="55"/>
      <c r="I45" s="44"/>
      <c r="J45" s="42"/>
      <c r="K45" s="42"/>
      <c r="L45" s="44"/>
      <c r="M45" s="45"/>
    </row>
    <row r="46" spans="1:13" s="46" customFormat="1" ht="16.5" customHeight="1">
      <c r="A46" s="67" t="s">
        <v>30</v>
      </c>
      <c r="B46" s="70"/>
      <c r="C46" s="68"/>
      <c r="D46" s="69"/>
      <c r="E46" s="71">
        <v>625480000</v>
      </c>
      <c r="F46" s="42"/>
      <c r="G46" s="71">
        <v>2648722224</v>
      </c>
      <c r="H46" s="55"/>
      <c r="I46" s="72"/>
      <c r="J46" s="42">
        <f>G46+I46</f>
        <v>2648722224</v>
      </c>
      <c r="K46" s="42"/>
      <c r="L46" s="44"/>
      <c r="M46" s="45"/>
    </row>
    <row r="47" spans="1:13" s="2" customFormat="1" ht="6" customHeight="1">
      <c r="A47" s="63"/>
      <c r="B47" s="73"/>
      <c r="C47" s="74"/>
      <c r="D47" s="66"/>
      <c r="E47" s="50"/>
      <c r="F47" s="50"/>
      <c r="G47" s="50"/>
      <c r="H47" s="51"/>
      <c r="I47" s="53"/>
      <c r="J47" s="50"/>
      <c r="K47" s="50"/>
      <c r="L47" s="53"/>
      <c r="M47" s="54"/>
    </row>
    <row r="48" spans="1:13" s="46" customFormat="1" ht="22.5" customHeight="1" thickBot="1">
      <c r="A48" s="75" t="s">
        <v>31</v>
      </c>
      <c r="B48" s="76"/>
      <c r="C48" s="77"/>
      <c r="D48" s="78"/>
      <c r="E48" s="79">
        <f>E44+E46</f>
        <v>782927000</v>
      </c>
      <c r="F48" s="79"/>
      <c r="G48" s="79">
        <f>G44+G46</f>
        <v>2870223375</v>
      </c>
      <c r="H48" s="80"/>
      <c r="I48" s="81">
        <f>I44+I46</f>
        <v>0</v>
      </c>
      <c r="J48" s="79">
        <f>J44+J46</f>
        <v>2870223375</v>
      </c>
      <c r="K48" s="79"/>
      <c r="L48" s="81"/>
      <c r="M48" s="82"/>
    </row>
    <row r="49" spans="1:8" s="2" customFormat="1" ht="16.5">
      <c r="A49" s="83"/>
      <c r="B49" s="84"/>
      <c r="C49" s="85"/>
      <c r="D49" s="86"/>
      <c r="H49" s="87"/>
    </row>
    <row r="50" spans="3:4" ht="16.5">
      <c r="C50" s="90"/>
      <c r="D50" s="91"/>
    </row>
  </sheetData>
  <mergeCells count="38">
    <mergeCell ref="A33:D33"/>
    <mergeCell ref="A34:D34"/>
    <mergeCell ref="A35:D35"/>
    <mergeCell ref="A36:D36"/>
    <mergeCell ref="A42:D42"/>
    <mergeCell ref="A37:D37"/>
    <mergeCell ref="A38:D38"/>
    <mergeCell ref="A39:D39"/>
    <mergeCell ref="A40:D40"/>
    <mergeCell ref="A41:D41"/>
    <mergeCell ref="A31:D31"/>
    <mergeCell ref="A32:D32"/>
    <mergeCell ref="A25:D25"/>
    <mergeCell ref="A26:D26"/>
    <mergeCell ref="A27:D27"/>
    <mergeCell ref="A28:D28"/>
    <mergeCell ref="A29:D29"/>
    <mergeCell ref="A30:D30"/>
    <mergeCell ref="A24:D24"/>
    <mergeCell ref="A13:D13"/>
    <mergeCell ref="A14:D14"/>
    <mergeCell ref="A15:D15"/>
    <mergeCell ref="B23:D23"/>
    <mergeCell ref="B16:D16"/>
    <mergeCell ref="B17:D17"/>
    <mergeCell ref="B18:D18"/>
    <mergeCell ref="B19:D19"/>
    <mergeCell ref="B22:D22"/>
    <mergeCell ref="B20:D20"/>
    <mergeCell ref="B21:D21"/>
    <mergeCell ref="A2:H2"/>
    <mergeCell ref="A5:D5"/>
    <mergeCell ref="A7:D7"/>
    <mergeCell ref="A8:D8"/>
    <mergeCell ref="A9:D9"/>
    <mergeCell ref="A10:D10"/>
    <mergeCell ref="A11:D11"/>
    <mergeCell ref="A12:D12"/>
  </mergeCells>
  <printOptions/>
  <pageMargins left="0.7480314960629921" right="0.7480314960629921" top="0.4724409448818898" bottom="1.1811023622047245" header="0.5118110236220472" footer="0.5118110236220472"/>
  <pageSetup horizontalDpi="600" verticalDpi="600" orientation="portrait" paperSize="9" scale="90" r:id="rId1"/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9"/>
  <dimension ref="A1:L44"/>
  <sheetViews>
    <sheetView showGridLines="0" zoomScale="60" zoomScaleNormal="60" workbookViewId="0" topLeftCell="A10">
      <selection activeCell="G9" sqref="G9"/>
    </sheetView>
  </sheetViews>
  <sheetFormatPr defaultColWidth="9.00390625" defaultRowHeight="16.5"/>
  <cols>
    <col min="1" max="1" width="2.75390625" style="191" customWidth="1"/>
    <col min="2" max="2" width="2.125" style="195" customWidth="1"/>
    <col min="3" max="3" width="26.875" style="193" customWidth="1"/>
    <col min="4" max="4" width="1.25" style="196" customWidth="1"/>
    <col min="5" max="7" width="16.625" style="194" customWidth="1"/>
    <col min="8" max="8" width="8.625" style="194" customWidth="1"/>
    <col min="9" max="9" width="24.625" style="193" hidden="1" customWidth="1"/>
    <col min="10" max="10" width="1.00390625" style="194" customWidth="1"/>
    <col min="11" max="16384" width="8.75390625" style="194" customWidth="1"/>
  </cols>
  <sheetData>
    <row r="1" spans="1:10" s="99" customFormat="1" ht="18" customHeight="1">
      <c r="A1" s="96"/>
      <c r="B1" s="97"/>
      <c r="C1" s="98"/>
      <c r="D1" s="97"/>
      <c r="E1" s="97"/>
      <c r="F1" s="97"/>
      <c r="G1" s="97"/>
      <c r="H1" s="97"/>
      <c r="I1" s="98"/>
      <c r="J1" s="97"/>
    </row>
    <row r="2" spans="1:10" s="99" customFormat="1" ht="36" customHeight="1">
      <c r="A2" s="100" t="s">
        <v>79</v>
      </c>
      <c r="B2" s="100"/>
      <c r="C2" s="100"/>
      <c r="D2" s="100"/>
      <c r="E2" s="100"/>
      <c r="F2" s="101"/>
      <c r="G2" s="101"/>
      <c r="H2" s="101"/>
      <c r="I2" s="102"/>
      <c r="J2" s="102"/>
    </row>
    <row r="3" spans="1:10" s="106" customFormat="1" ht="18" customHeight="1">
      <c r="A3" s="103" t="s">
        <v>80</v>
      </c>
      <c r="B3" s="104"/>
      <c r="C3" s="104"/>
      <c r="D3" s="104"/>
      <c r="E3" s="104"/>
      <c r="F3" s="104"/>
      <c r="G3" s="104"/>
      <c r="H3" s="104"/>
      <c r="I3" s="105"/>
      <c r="J3" s="105"/>
    </row>
    <row r="4" spans="1:12" s="99" customFormat="1" ht="31.5" customHeight="1" thickBot="1">
      <c r="A4" s="107" t="s">
        <v>81</v>
      </c>
      <c r="B4" s="108"/>
      <c r="C4" s="108"/>
      <c r="D4" s="108"/>
      <c r="E4" s="108"/>
      <c r="F4" s="108"/>
      <c r="G4" s="108"/>
      <c r="H4" s="109" t="s">
        <v>1</v>
      </c>
      <c r="I4" s="110"/>
      <c r="L4" s="111"/>
    </row>
    <row r="5" spans="1:10" s="99" customFormat="1" ht="33" customHeight="1">
      <c r="A5" s="112" t="s">
        <v>32</v>
      </c>
      <c r="B5" s="112"/>
      <c r="C5" s="112"/>
      <c r="D5" s="113"/>
      <c r="E5" s="114" t="s">
        <v>3</v>
      </c>
      <c r="F5" s="114" t="s">
        <v>33</v>
      </c>
      <c r="G5" s="115" t="s">
        <v>34</v>
      </c>
      <c r="H5" s="116"/>
      <c r="I5" s="117"/>
      <c r="J5" s="97"/>
    </row>
    <row r="6" spans="1:10" s="99" customFormat="1" ht="21.75" customHeight="1">
      <c r="A6" s="118"/>
      <c r="B6" s="118"/>
      <c r="C6" s="119"/>
      <c r="D6" s="120"/>
      <c r="E6" s="121"/>
      <c r="F6" s="121"/>
      <c r="G6" s="122" t="s">
        <v>35</v>
      </c>
      <c r="H6" s="123" t="s">
        <v>4</v>
      </c>
      <c r="I6" s="119"/>
      <c r="J6" s="97"/>
    </row>
    <row r="7" spans="1:10" s="99" customFormat="1" ht="25.5" customHeight="1">
      <c r="A7" s="124" t="s">
        <v>36</v>
      </c>
      <c r="B7" s="125"/>
      <c r="C7" s="125"/>
      <c r="D7" s="126"/>
      <c r="E7" s="127"/>
      <c r="F7" s="127"/>
      <c r="G7" s="128"/>
      <c r="H7" s="129"/>
      <c r="I7" s="130" t="s">
        <v>37</v>
      </c>
      <c r="J7" s="99">
        <v>31000</v>
      </c>
    </row>
    <row r="8" spans="1:9" s="99" customFormat="1" ht="10.5" customHeight="1">
      <c r="A8" s="131"/>
      <c r="B8" s="132"/>
      <c r="C8" s="133"/>
      <c r="D8" s="134"/>
      <c r="E8" s="135"/>
      <c r="F8" s="135"/>
      <c r="G8" s="136"/>
      <c r="H8" s="137"/>
      <c r="I8" s="138"/>
    </row>
    <row r="9" spans="1:10" s="99" customFormat="1" ht="25.5" customHeight="1">
      <c r="A9" s="131"/>
      <c r="B9" s="139" t="s">
        <v>38</v>
      </c>
      <c r="C9" s="140"/>
      <c r="D9" s="141"/>
      <c r="E9" s="142">
        <v>157447000</v>
      </c>
      <c r="F9" s="142">
        <v>221501151</v>
      </c>
      <c r="G9" s="143">
        <f>F9-E9</f>
        <v>64054151</v>
      </c>
      <c r="H9" s="137">
        <f>IF(E9=0,0,(G9/E9)*100)</f>
        <v>40.68</v>
      </c>
      <c r="I9" s="130" t="s">
        <v>39</v>
      </c>
      <c r="J9" s="99">
        <v>31100</v>
      </c>
    </row>
    <row r="10" spans="1:10" s="99" customFormat="1" ht="25.5" customHeight="1">
      <c r="A10" s="131"/>
      <c r="B10" s="139" t="s">
        <v>40</v>
      </c>
      <c r="C10" s="140"/>
      <c r="D10" s="134"/>
      <c r="E10" s="142">
        <v>743000</v>
      </c>
      <c r="F10" s="142">
        <v>14261383</v>
      </c>
      <c r="G10" s="143">
        <f>F10-E10</f>
        <v>13518383</v>
      </c>
      <c r="H10" s="137">
        <f>IF(E10=0,0,(G10/E10)*100)</f>
        <v>1819.43</v>
      </c>
      <c r="I10" s="144" t="s">
        <v>41</v>
      </c>
      <c r="J10" s="99">
        <v>31110</v>
      </c>
    </row>
    <row r="11" spans="1:10" s="99" customFormat="1" ht="10.5" customHeight="1">
      <c r="A11" s="131"/>
      <c r="B11" s="145"/>
      <c r="C11" s="146"/>
      <c r="D11" s="134"/>
      <c r="E11" s="135"/>
      <c r="F11" s="135"/>
      <c r="G11" s="143"/>
      <c r="H11" s="137"/>
      <c r="I11" s="144" t="s">
        <v>42</v>
      </c>
      <c r="J11" s="99">
        <v>31120</v>
      </c>
    </row>
    <row r="12" spans="1:10" s="99" customFormat="1" ht="15" customHeight="1">
      <c r="A12" s="147" t="s">
        <v>43</v>
      </c>
      <c r="B12" s="148"/>
      <c r="C12" s="148"/>
      <c r="D12" s="134"/>
      <c r="E12" s="127">
        <f>SUM(E9:E10)</f>
        <v>158190000</v>
      </c>
      <c r="F12" s="127">
        <f>SUM(F9:F10)</f>
        <v>235762534</v>
      </c>
      <c r="G12" s="128">
        <f>F12-E12</f>
        <v>77572534</v>
      </c>
      <c r="H12" s="129">
        <f>IF(E12=0,0,(G12/E12)*100)</f>
        <v>49.04</v>
      </c>
      <c r="I12" s="149" t="s">
        <v>44</v>
      </c>
      <c r="J12" s="99">
        <v>31130</v>
      </c>
    </row>
    <row r="13" spans="1:10" s="99" customFormat="1" ht="10.5" customHeight="1">
      <c r="A13" s="131"/>
      <c r="B13" s="145"/>
      <c r="C13" s="146"/>
      <c r="D13" s="141"/>
      <c r="E13" s="127"/>
      <c r="F13" s="127"/>
      <c r="G13" s="128"/>
      <c r="H13" s="137"/>
      <c r="I13" s="130" t="s">
        <v>45</v>
      </c>
      <c r="J13" s="99">
        <v>31200</v>
      </c>
    </row>
    <row r="14" spans="1:10" s="99" customFormat="1" ht="15" customHeight="1">
      <c r="A14" s="150" t="s">
        <v>82</v>
      </c>
      <c r="B14" s="151" t="s">
        <v>83</v>
      </c>
      <c r="C14" s="152"/>
      <c r="D14" s="134"/>
      <c r="E14" s="135"/>
      <c r="F14" s="135"/>
      <c r="G14" s="143"/>
      <c r="H14" s="137"/>
      <c r="I14" s="144" t="s">
        <v>46</v>
      </c>
      <c r="J14" s="99">
        <v>31210</v>
      </c>
    </row>
    <row r="15" spans="1:10" s="99" customFormat="1" ht="10.5" customHeight="1">
      <c r="A15" s="153"/>
      <c r="B15" s="154"/>
      <c r="C15" s="155"/>
      <c r="D15" s="134"/>
      <c r="E15" s="135"/>
      <c r="F15" s="135"/>
      <c r="G15" s="143"/>
      <c r="H15" s="137"/>
      <c r="I15" s="144" t="s">
        <v>47</v>
      </c>
      <c r="J15" s="99">
        <v>31220</v>
      </c>
    </row>
    <row r="16" spans="1:10" s="99" customFormat="1" ht="25.5" customHeight="1">
      <c r="A16" s="153"/>
      <c r="B16" s="139" t="s">
        <v>48</v>
      </c>
      <c r="C16" s="140"/>
      <c r="D16" s="141"/>
      <c r="E16" s="142"/>
      <c r="F16" s="142"/>
      <c r="G16" s="143">
        <f aca="true" t="shared" si="0" ref="G16:G25">F16-E16</f>
        <v>0</v>
      </c>
      <c r="H16" s="137">
        <f aca="true" t="shared" si="1" ref="H16:H25">IF(E16=0,0,(G16/E16)*100)</f>
        <v>0</v>
      </c>
      <c r="I16" s="130" t="s">
        <v>49</v>
      </c>
      <c r="J16" s="99">
        <v>31300</v>
      </c>
    </row>
    <row r="17" spans="1:10" s="99" customFormat="1" ht="25.5" customHeight="1">
      <c r="A17" s="153"/>
      <c r="B17" s="139" t="s">
        <v>50</v>
      </c>
      <c r="C17" s="140"/>
      <c r="D17" s="134"/>
      <c r="E17" s="142"/>
      <c r="F17" s="142"/>
      <c r="G17" s="143">
        <f t="shared" si="0"/>
        <v>0</v>
      </c>
      <c r="H17" s="137">
        <f t="shared" si="1"/>
        <v>0</v>
      </c>
      <c r="I17" s="144" t="s">
        <v>51</v>
      </c>
      <c r="J17" s="99">
        <v>31310</v>
      </c>
    </row>
    <row r="18" spans="1:10" s="99" customFormat="1" ht="25.5" customHeight="1">
      <c r="A18" s="153"/>
      <c r="B18" s="139" t="s">
        <v>52</v>
      </c>
      <c r="C18" s="140"/>
      <c r="D18" s="134"/>
      <c r="E18" s="142"/>
      <c r="F18" s="142"/>
      <c r="G18" s="143">
        <f t="shared" si="0"/>
        <v>0</v>
      </c>
      <c r="H18" s="137">
        <f t="shared" si="1"/>
        <v>0</v>
      </c>
      <c r="I18" s="144" t="s">
        <v>53</v>
      </c>
      <c r="J18" s="99">
        <v>31320</v>
      </c>
    </row>
    <row r="19" spans="1:10" s="99" customFormat="1" ht="25.5" customHeight="1">
      <c r="A19" s="153"/>
      <c r="B19" s="139" t="s">
        <v>54</v>
      </c>
      <c r="C19" s="140"/>
      <c r="D19" s="156"/>
      <c r="E19" s="142"/>
      <c r="F19" s="142"/>
      <c r="G19" s="143">
        <f t="shared" si="0"/>
        <v>0</v>
      </c>
      <c r="H19" s="137">
        <f t="shared" si="1"/>
        <v>0</v>
      </c>
      <c r="I19" s="144" t="s">
        <v>55</v>
      </c>
      <c r="J19" s="99">
        <v>31330</v>
      </c>
    </row>
    <row r="20" spans="1:10" s="99" customFormat="1" ht="25.5" customHeight="1">
      <c r="A20" s="153"/>
      <c r="B20" s="139" t="s">
        <v>56</v>
      </c>
      <c r="C20" s="140"/>
      <c r="D20" s="156"/>
      <c r="E20" s="142"/>
      <c r="F20" s="142"/>
      <c r="G20" s="143">
        <f t="shared" si="0"/>
        <v>0</v>
      </c>
      <c r="H20" s="137">
        <f t="shared" si="1"/>
        <v>0</v>
      </c>
      <c r="I20" s="144" t="s">
        <v>55</v>
      </c>
      <c r="J20" s="99">
        <v>31330</v>
      </c>
    </row>
    <row r="21" spans="1:10" s="99" customFormat="1" ht="25.5" customHeight="1">
      <c r="A21" s="153"/>
      <c r="B21" s="139" t="s">
        <v>57</v>
      </c>
      <c r="C21" s="140"/>
      <c r="D21" s="157"/>
      <c r="E21" s="142"/>
      <c r="F21" s="142"/>
      <c r="G21" s="143">
        <f t="shared" si="0"/>
        <v>0</v>
      </c>
      <c r="H21" s="137">
        <f t="shared" si="1"/>
        <v>0</v>
      </c>
      <c r="I21" s="130" t="s">
        <v>58</v>
      </c>
      <c r="J21" s="99">
        <v>31400</v>
      </c>
    </row>
    <row r="22" spans="1:10" s="99" customFormat="1" ht="25.5" customHeight="1">
      <c r="A22" s="131"/>
      <c r="B22" s="139" t="s">
        <v>59</v>
      </c>
      <c r="C22" s="158" t="s">
        <v>60</v>
      </c>
      <c r="D22" s="156"/>
      <c r="E22" s="142"/>
      <c r="F22" s="142"/>
      <c r="G22" s="143">
        <f t="shared" si="0"/>
        <v>0</v>
      </c>
      <c r="H22" s="137">
        <f t="shared" si="1"/>
        <v>0</v>
      </c>
      <c r="I22" s="144" t="s">
        <v>61</v>
      </c>
      <c r="J22" s="99">
        <v>31410</v>
      </c>
    </row>
    <row r="23" spans="1:10" s="99" customFormat="1" ht="25.5" customHeight="1">
      <c r="A23" s="131"/>
      <c r="B23" s="139" t="s">
        <v>62</v>
      </c>
      <c r="C23" s="158"/>
      <c r="D23" s="134"/>
      <c r="E23" s="142"/>
      <c r="F23" s="142"/>
      <c r="G23" s="143">
        <f t="shared" si="0"/>
        <v>0</v>
      </c>
      <c r="H23" s="137">
        <f t="shared" si="1"/>
        <v>0</v>
      </c>
      <c r="I23" s="159" t="s">
        <v>63</v>
      </c>
      <c r="J23" s="99">
        <v>31420</v>
      </c>
    </row>
    <row r="24" spans="1:10" s="99" customFormat="1" ht="25.5" customHeight="1">
      <c r="A24" s="131"/>
      <c r="B24" s="139" t="s">
        <v>64</v>
      </c>
      <c r="C24" s="158" t="s">
        <v>65</v>
      </c>
      <c r="D24" s="134"/>
      <c r="E24" s="142">
        <v>-852000</v>
      </c>
      <c r="F24" s="142"/>
      <c r="G24" s="143">
        <f t="shared" si="0"/>
        <v>852000</v>
      </c>
      <c r="H24" s="137">
        <f t="shared" si="1"/>
        <v>-100</v>
      </c>
      <c r="I24" s="159" t="s">
        <v>66</v>
      </c>
      <c r="J24" s="99">
        <v>31430</v>
      </c>
    </row>
    <row r="25" spans="1:10" s="99" customFormat="1" ht="25.5" customHeight="1">
      <c r="A25" s="131"/>
      <c r="B25" s="139" t="s">
        <v>67</v>
      </c>
      <c r="C25" s="158" t="s">
        <v>65</v>
      </c>
      <c r="D25" s="134"/>
      <c r="E25" s="142"/>
      <c r="F25" s="142"/>
      <c r="G25" s="143">
        <f t="shared" si="0"/>
        <v>0</v>
      </c>
      <c r="H25" s="137">
        <f t="shared" si="1"/>
        <v>0</v>
      </c>
      <c r="I25" s="159" t="s">
        <v>66</v>
      </c>
      <c r="J25" s="99">
        <v>31430</v>
      </c>
    </row>
    <row r="26" spans="1:10" s="99" customFormat="1" ht="24" customHeight="1">
      <c r="A26" s="131"/>
      <c r="B26" s="145"/>
      <c r="C26" s="160"/>
      <c r="D26" s="141"/>
      <c r="E26" s="127"/>
      <c r="F26" s="127"/>
      <c r="G26" s="128"/>
      <c r="H26" s="137"/>
      <c r="I26" s="130" t="s">
        <v>68</v>
      </c>
      <c r="J26" s="99">
        <v>31500</v>
      </c>
    </row>
    <row r="27" spans="1:10" s="99" customFormat="1" ht="15" customHeight="1">
      <c r="A27" s="147" t="s">
        <v>69</v>
      </c>
      <c r="B27" s="148"/>
      <c r="C27" s="148"/>
      <c r="D27" s="134"/>
      <c r="E27" s="127">
        <f>SUM(E16:E25)</f>
        <v>-852000</v>
      </c>
      <c r="F27" s="127">
        <f>SUM(F16:F25)</f>
        <v>0</v>
      </c>
      <c r="G27" s="128">
        <f>F27-E27</f>
        <v>852000</v>
      </c>
      <c r="H27" s="129">
        <f>IF(E27=0,0,(G27/E27)*100)</f>
        <v>-100</v>
      </c>
      <c r="I27" s="144" t="s">
        <v>70</v>
      </c>
      <c r="J27" s="99">
        <v>31510</v>
      </c>
    </row>
    <row r="28" spans="1:10" s="99" customFormat="1" ht="9" customHeight="1">
      <c r="A28" s="131"/>
      <c r="B28" s="145"/>
      <c r="C28" s="160"/>
      <c r="D28" s="134"/>
      <c r="E28" s="135"/>
      <c r="F28" s="135"/>
      <c r="G28" s="143"/>
      <c r="H28" s="137"/>
      <c r="I28" s="144" t="s">
        <v>71</v>
      </c>
      <c r="J28" s="99">
        <v>31520</v>
      </c>
    </row>
    <row r="29" spans="1:9" s="99" customFormat="1" ht="9" customHeight="1">
      <c r="A29" s="131"/>
      <c r="B29" s="145"/>
      <c r="C29" s="160"/>
      <c r="D29" s="134"/>
      <c r="E29" s="135"/>
      <c r="F29" s="135"/>
      <c r="G29" s="143"/>
      <c r="H29" s="137"/>
      <c r="I29" s="144"/>
    </row>
    <row r="30" spans="1:9" s="99" customFormat="1" ht="9" customHeight="1">
      <c r="A30" s="131"/>
      <c r="B30" s="145"/>
      <c r="C30" s="160"/>
      <c r="D30" s="134"/>
      <c r="E30" s="135"/>
      <c r="F30" s="135"/>
      <c r="G30" s="143"/>
      <c r="H30" s="137"/>
      <c r="I30" s="144"/>
    </row>
    <row r="31" spans="1:9" s="99" customFormat="1" ht="9" customHeight="1">
      <c r="A31" s="131"/>
      <c r="B31" s="145"/>
      <c r="C31" s="160"/>
      <c r="D31" s="134"/>
      <c r="E31" s="135"/>
      <c r="F31" s="135"/>
      <c r="G31" s="143"/>
      <c r="H31" s="137"/>
      <c r="I31" s="144"/>
    </row>
    <row r="32" spans="1:9" s="99" customFormat="1" ht="9" customHeight="1">
      <c r="A32" s="131"/>
      <c r="B32" s="145"/>
      <c r="C32" s="160"/>
      <c r="D32" s="134"/>
      <c r="E32" s="135"/>
      <c r="F32" s="135"/>
      <c r="G32" s="143"/>
      <c r="H32" s="137"/>
      <c r="I32" s="144"/>
    </row>
    <row r="33" spans="1:9" s="99" customFormat="1" ht="9" customHeight="1">
      <c r="A33" s="131"/>
      <c r="B33" s="145"/>
      <c r="C33" s="160"/>
      <c r="D33" s="134"/>
      <c r="E33" s="135"/>
      <c r="F33" s="135"/>
      <c r="G33" s="143"/>
      <c r="H33" s="137"/>
      <c r="I33" s="144"/>
    </row>
    <row r="34" spans="1:10" s="99" customFormat="1" ht="9" customHeight="1">
      <c r="A34" s="161"/>
      <c r="B34" s="162"/>
      <c r="C34" s="163"/>
      <c r="D34" s="141"/>
      <c r="E34" s="127"/>
      <c r="F34" s="127"/>
      <c r="G34" s="128"/>
      <c r="H34" s="129"/>
      <c r="I34" s="130" t="s">
        <v>72</v>
      </c>
      <c r="J34" s="99">
        <v>31700</v>
      </c>
    </row>
    <row r="35" spans="1:9" s="99" customFormat="1" ht="15" customHeight="1">
      <c r="A35" s="164" t="s">
        <v>73</v>
      </c>
      <c r="B35" s="165" t="s">
        <v>84</v>
      </c>
      <c r="C35" s="166"/>
      <c r="D35" s="141"/>
      <c r="E35" s="127">
        <f>E12+E27</f>
        <v>157338000</v>
      </c>
      <c r="F35" s="127">
        <f>F12+F27</f>
        <v>235762534</v>
      </c>
      <c r="G35" s="128">
        <f>F35-E35</f>
        <v>78424534</v>
      </c>
      <c r="H35" s="129">
        <f>IF(E35=0,0,(G35/E35)*100)</f>
        <v>49.84</v>
      </c>
      <c r="I35" s="167"/>
    </row>
    <row r="36" spans="1:10" s="99" customFormat="1" ht="15" customHeight="1">
      <c r="A36" s="131"/>
      <c r="B36" s="168"/>
      <c r="C36" s="169"/>
      <c r="D36" s="134"/>
      <c r="E36" s="127"/>
      <c r="F36" s="127"/>
      <c r="G36" s="128"/>
      <c r="H36" s="129"/>
      <c r="I36" s="144" t="s">
        <v>74</v>
      </c>
      <c r="J36" s="99">
        <v>31710</v>
      </c>
    </row>
    <row r="37" spans="1:10" s="99" customFormat="1" ht="15" customHeight="1">
      <c r="A37" s="164" t="s">
        <v>85</v>
      </c>
      <c r="B37" s="165" t="s">
        <v>86</v>
      </c>
      <c r="C37" s="166"/>
      <c r="D37" s="134"/>
      <c r="E37" s="170">
        <v>625589000</v>
      </c>
      <c r="F37" s="170">
        <v>2648493312</v>
      </c>
      <c r="G37" s="128">
        <f>F37-E37</f>
        <v>2022904312</v>
      </c>
      <c r="H37" s="129">
        <f>IF(E37=0,0,(G37/E37)*100)</f>
        <v>323.36</v>
      </c>
      <c r="I37" s="144" t="s">
        <v>74</v>
      </c>
      <c r="J37" s="99">
        <v>31710</v>
      </c>
    </row>
    <row r="38" spans="1:10" s="99" customFormat="1" ht="15" customHeight="1">
      <c r="A38" s="131"/>
      <c r="B38" s="168"/>
      <c r="C38" s="169"/>
      <c r="D38" s="134"/>
      <c r="E38" s="127"/>
      <c r="F38" s="127"/>
      <c r="G38" s="128"/>
      <c r="H38" s="129"/>
      <c r="I38" s="144" t="s">
        <v>75</v>
      </c>
      <c r="J38" s="99">
        <v>31720</v>
      </c>
    </row>
    <row r="39" spans="1:10" s="99" customFormat="1" ht="15" customHeight="1">
      <c r="A39" s="164" t="s">
        <v>87</v>
      </c>
      <c r="B39" s="165" t="s">
        <v>88</v>
      </c>
      <c r="C39" s="166"/>
      <c r="D39" s="134"/>
      <c r="E39" s="127">
        <f>E35+E37</f>
        <v>782927000</v>
      </c>
      <c r="F39" s="127">
        <f>F35+F37</f>
        <v>2884255846</v>
      </c>
      <c r="G39" s="128">
        <f>F39-E39</f>
        <v>2101328846</v>
      </c>
      <c r="H39" s="129">
        <f>IF(E39=0,0,(G39/E39)*100)</f>
        <v>268.39</v>
      </c>
      <c r="I39" s="144" t="s">
        <v>76</v>
      </c>
      <c r="J39" s="99">
        <v>31730</v>
      </c>
    </row>
    <row r="40" spans="1:10" s="99" customFormat="1" ht="15" customHeight="1">
      <c r="A40" s="171"/>
      <c r="B40" s="172"/>
      <c r="C40" s="173"/>
      <c r="D40" s="134"/>
      <c r="E40" s="135"/>
      <c r="F40" s="135"/>
      <c r="G40" s="136"/>
      <c r="H40" s="137"/>
      <c r="I40" s="144" t="s">
        <v>77</v>
      </c>
      <c r="J40" s="99">
        <v>31740</v>
      </c>
    </row>
    <row r="41" spans="1:10" s="99" customFormat="1" ht="10.5" customHeight="1" thickBot="1">
      <c r="A41" s="174"/>
      <c r="B41" s="175"/>
      <c r="C41" s="176"/>
      <c r="D41" s="177"/>
      <c r="E41" s="178"/>
      <c r="F41" s="178"/>
      <c r="G41" s="179"/>
      <c r="H41" s="180"/>
      <c r="I41" s="181" t="s">
        <v>78</v>
      </c>
      <c r="J41" s="99">
        <v>33000</v>
      </c>
    </row>
    <row r="42" spans="1:9" s="99" customFormat="1" ht="13.5" customHeight="1">
      <c r="A42" s="182" t="s">
        <v>89</v>
      </c>
      <c r="B42" s="183"/>
      <c r="C42" s="184"/>
      <c r="D42" s="185"/>
      <c r="E42" s="185"/>
      <c r="F42" s="186"/>
      <c r="G42" s="187"/>
      <c r="I42" s="188"/>
    </row>
    <row r="43" spans="1:10" s="99" customFormat="1" ht="27.75" customHeight="1">
      <c r="A43" s="189" t="s">
        <v>90</v>
      </c>
      <c r="B43" s="190"/>
      <c r="C43" s="190"/>
      <c r="D43" s="190"/>
      <c r="E43" s="190"/>
      <c r="F43" s="190"/>
      <c r="G43" s="190"/>
      <c r="H43" s="190"/>
      <c r="I43" s="98"/>
      <c r="J43" s="97"/>
    </row>
    <row r="44" spans="2:8" ht="15" customHeight="1">
      <c r="B44" s="192"/>
      <c r="C44" s="192"/>
      <c r="D44" s="192"/>
      <c r="E44" s="192"/>
      <c r="F44" s="192"/>
      <c r="G44" s="192"/>
      <c r="H44" s="192"/>
    </row>
  </sheetData>
  <mergeCells count="24">
    <mergeCell ref="A5:D5"/>
    <mergeCell ref="G5:H5"/>
    <mergeCell ref="A2:H2"/>
    <mergeCell ref="A3:H3"/>
    <mergeCell ref="A7:C7"/>
    <mergeCell ref="B9:C9"/>
    <mergeCell ref="A27:C27"/>
    <mergeCell ref="B18:C18"/>
    <mergeCell ref="B19:C19"/>
    <mergeCell ref="B20:C20"/>
    <mergeCell ref="B21:C21"/>
    <mergeCell ref="B22:C22"/>
    <mergeCell ref="A14:C14"/>
    <mergeCell ref="B10:C10"/>
    <mergeCell ref="A12:C12"/>
    <mergeCell ref="A35:C35"/>
    <mergeCell ref="A37:C37"/>
    <mergeCell ref="A39:C39"/>
    <mergeCell ref="B24:C24"/>
    <mergeCell ref="B16:C16"/>
    <mergeCell ref="A43:H43"/>
    <mergeCell ref="B17:C17"/>
    <mergeCell ref="B25:C25"/>
    <mergeCell ref="B23:C23"/>
  </mergeCells>
  <printOptions horizontalCentered="1" verticalCentered="1"/>
  <pageMargins left="0.5905511811023623" right="0.5905511811023623" top="0.3937007874015748" bottom="1.1811023622047245" header="0" footer="0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T100"/>
  <sheetViews>
    <sheetView showGridLines="0" tabSelected="1" zoomScale="60" zoomScaleNormal="60" workbookViewId="0" topLeftCell="A13">
      <selection activeCell="A40" sqref="A40:J40"/>
    </sheetView>
  </sheetViews>
  <sheetFormatPr defaultColWidth="9.00390625" defaultRowHeight="16.5"/>
  <cols>
    <col min="1" max="1" width="2.125" style="319" customWidth="1"/>
    <col min="2" max="2" width="2.375" style="320" customWidth="1"/>
    <col min="3" max="3" width="17.625" style="321" customWidth="1"/>
    <col min="4" max="4" width="1.37890625" style="321" customWidth="1"/>
    <col min="5" max="5" width="15.50390625" style="322" customWidth="1"/>
    <col min="6" max="6" width="8.375" style="322" customWidth="1"/>
    <col min="7" max="7" width="15.50390625" style="323" customWidth="1"/>
    <col min="8" max="8" width="6.875" style="322" customWidth="1"/>
    <col min="9" max="9" width="14.875" style="324" customWidth="1"/>
    <col min="10" max="10" width="7.625" style="325" customWidth="1"/>
    <col min="11" max="11" width="4.125" style="326" customWidth="1"/>
    <col min="12" max="12" width="2.375" style="326" customWidth="1"/>
    <col min="13" max="13" width="17.00390625" style="326" customWidth="1"/>
    <col min="14" max="14" width="1.37890625" style="326" customWidth="1"/>
    <col min="15" max="15" width="15.50390625" style="322" customWidth="1"/>
    <col min="16" max="16" width="6.875" style="322" customWidth="1"/>
    <col min="17" max="17" width="15.50390625" style="323" customWidth="1"/>
    <col min="18" max="18" width="6.375" style="322" customWidth="1"/>
    <col min="19" max="19" width="15.25390625" style="324" customWidth="1"/>
    <col min="20" max="20" width="7.625" style="325" customWidth="1"/>
    <col min="21" max="16384" width="9.00390625" style="326" customWidth="1"/>
  </cols>
  <sheetData>
    <row r="1" spans="1:20" s="198" customFormat="1" ht="18" customHeight="1">
      <c r="A1" s="197"/>
      <c r="C1" s="199"/>
      <c r="D1" s="200"/>
      <c r="E1" s="201"/>
      <c r="F1" s="201"/>
      <c r="G1" s="201"/>
      <c r="H1" s="201"/>
      <c r="I1" s="202"/>
      <c r="J1" s="203"/>
      <c r="O1" s="201"/>
      <c r="P1" s="201"/>
      <c r="Q1" s="201"/>
      <c r="R1" s="201"/>
      <c r="S1" s="202"/>
      <c r="T1" s="203"/>
    </row>
    <row r="2" spans="1:20" s="206" customFormat="1" ht="36" customHeight="1">
      <c r="A2" s="204" t="s">
        <v>123</v>
      </c>
      <c r="B2" s="204"/>
      <c r="C2" s="204"/>
      <c r="D2" s="204"/>
      <c r="E2" s="204"/>
      <c r="F2" s="204"/>
      <c r="G2" s="204"/>
      <c r="H2" s="204"/>
      <c r="I2" s="204"/>
      <c r="J2" s="204"/>
      <c r="K2" s="205" t="s">
        <v>124</v>
      </c>
      <c r="O2" s="207"/>
      <c r="P2" s="207"/>
      <c r="Q2" s="207"/>
      <c r="R2" s="207"/>
      <c r="S2" s="208"/>
      <c r="T2" s="209"/>
    </row>
    <row r="3" spans="3:20" s="210" customFormat="1" ht="18" customHeight="1">
      <c r="C3" s="211"/>
      <c r="D3" s="212"/>
      <c r="E3" s="213"/>
      <c r="F3" s="213"/>
      <c r="G3" s="213"/>
      <c r="H3" s="213"/>
      <c r="I3" s="214"/>
      <c r="J3" s="215" t="s">
        <v>125</v>
      </c>
      <c r="K3" s="216" t="s">
        <v>126</v>
      </c>
      <c r="O3" s="213"/>
      <c r="P3" s="213"/>
      <c r="Q3" s="213"/>
      <c r="R3" s="213"/>
      <c r="S3" s="214"/>
      <c r="T3" s="217"/>
    </row>
    <row r="4" spans="1:20" s="219" customFormat="1" ht="31.5" customHeight="1" thickBot="1">
      <c r="A4" s="218"/>
      <c r="B4" s="218"/>
      <c r="D4" s="220"/>
      <c r="E4" s="221"/>
      <c r="F4" s="221"/>
      <c r="G4" s="221"/>
      <c r="H4" s="221"/>
      <c r="I4" s="222"/>
      <c r="J4" s="223" t="s">
        <v>127</v>
      </c>
      <c r="K4" s="224" t="s">
        <v>128</v>
      </c>
      <c r="O4" s="221"/>
      <c r="P4" s="221"/>
      <c r="Q4" s="221"/>
      <c r="R4" s="221"/>
      <c r="S4" s="225" t="s">
        <v>129</v>
      </c>
      <c r="T4" s="225"/>
    </row>
    <row r="5" spans="1:20" s="234" customFormat="1" ht="21.75" customHeight="1">
      <c r="A5" s="226"/>
      <c r="B5" s="227"/>
      <c r="C5" s="227"/>
      <c r="D5" s="228"/>
      <c r="E5" s="229" t="s">
        <v>91</v>
      </c>
      <c r="F5" s="230"/>
      <c r="G5" s="229" t="s">
        <v>92</v>
      </c>
      <c r="H5" s="230"/>
      <c r="I5" s="231" t="s">
        <v>93</v>
      </c>
      <c r="J5" s="232"/>
      <c r="K5" s="226"/>
      <c r="L5" s="227"/>
      <c r="M5" s="227"/>
      <c r="N5" s="233"/>
      <c r="O5" s="229" t="s">
        <v>91</v>
      </c>
      <c r="P5" s="230"/>
      <c r="Q5" s="229" t="s">
        <v>92</v>
      </c>
      <c r="R5" s="230"/>
      <c r="S5" s="231" t="s">
        <v>93</v>
      </c>
      <c r="T5" s="232"/>
    </row>
    <row r="6" spans="1:20" s="234" customFormat="1" ht="33" customHeight="1">
      <c r="A6" s="235" t="s">
        <v>94</v>
      </c>
      <c r="B6" s="235"/>
      <c r="C6" s="235"/>
      <c r="D6" s="236"/>
      <c r="E6" s="237" t="s">
        <v>95</v>
      </c>
      <c r="F6" s="238" t="s">
        <v>4</v>
      </c>
      <c r="G6" s="237" t="s">
        <v>95</v>
      </c>
      <c r="H6" s="238" t="s">
        <v>4</v>
      </c>
      <c r="I6" s="237" t="s">
        <v>95</v>
      </c>
      <c r="J6" s="239" t="s">
        <v>4</v>
      </c>
      <c r="K6" s="240"/>
      <c r="L6" s="241" t="s">
        <v>130</v>
      </c>
      <c r="M6" s="241"/>
      <c r="N6" s="242"/>
      <c r="O6" s="237" t="s">
        <v>95</v>
      </c>
      <c r="P6" s="238" t="s">
        <v>4</v>
      </c>
      <c r="Q6" s="237" t="s">
        <v>95</v>
      </c>
      <c r="R6" s="238" t="s">
        <v>4</v>
      </c>
      <c r="S6" s="237" t="s">
        <v>95</v>
      </c>
      <c r="T6" s="239" t="s">
        <v>4</v>
      </c>
    </row>
    <row r="7" spans="1:20" s="234" customFormat="1" ht="19.5" customHeight="1">
      <c r="A7" s="243"/>
      <c r="B7" s="244"/>
      <c r="C7" s="244"/>
      <c r="D7" s="245"/>
      <c r="E7" s="246"/>
      <c r="F7" s="247"/>
      <c r="G7" s="246"/>
      <c r="H7" s="247"/>
      <c r="I7" s="248"/>
      <c r="J7" s="249"/>
      <c r="K7" s="243"/>
      <c r="L7" s="244"/>
      <c r="M7" s="244"/>
      <c r="N7" s="250"/>
      <c r="O7" s="246"/>
      <c r="P7" s="247"/>
      <c r="Q7" s="246"/>
      <c r="R7" s="247"/>
      <c r="S7" s="248"/>
      <c r="T7" s="251"/>
    </row>
    <row r="8" spans="1:20" s="260" customFormat="1" ht="19.5" customHeight="1">
      <c r="A8" s="252"/>
      <c r="B8" s="253" t="s">
        <v>96</v>
      </c>
      <c r="C8" s="254"/>
      <c r="D8" s="255"/>
      <c r="E8" s="256">
        <f>E10+E20+E29</f>
        <v>2884989816</v>
      </c>
      <c r="F8" s="256">
        <f>IF(E$8&gt;0,(E8/E$8)*100,0)</f>
        <v>100</v>
      </c>
      <c r="G8" s="256">
        <f>G10+G20+G29</f>
        <v>2648722224</v>
      </c>
      <c r="H8" s="256">
        <f>IF(G$8&gt;0,(G8/G$8)*100,0)</f>
        <v>100</v>
      </c>
      <c r="I8" s="257">
        <f>E8-G8</f>
        <v>236267592</v>
      </c>
      <c r="J8" s="258">
        <f>ABS(IF(G8=0,0,(I8/G8)*100))</f>
        <v>8.92</v>
      </c>
      <c r="K8" s="252"/>
      <c r="L8" s="253" t="s">
        <v>97</v>
      </c>
      <c r="M8" s="254"/>
      <c r="N8" s="259"/>
      <c r="O8" s="256">
        <f>O10+O16</f>
        <v>14766441</v>
      </c>
      <c r="P8" s="256">
        <f>IF(O$39&gt;0,(O8/O$39)*100,0)</f>
        <v>0.51</v>
      </c>
      <c r="Q8" s="256">
        <f>Q10+Q16</f>
        <v>0</v>
      </c>
      <c r="R8" s="256">
        <f>IF(Q$39&gt;0,(Q8/Q$39)*100,0)</f>
        <v>0</v>
      </c>
      <c r="S8" s="257">
        <f>O8-Q8</f>
        <v>14766441</v>
      </c>
      <c r="T8" s="258">
        <f>ABS(IF(Q8=0,0,(S8/Q8)*100))</f>
        <v>0</v>
      </c>
    </row>
    <row r="9" spans="1:20" s="265" customFormat="1" ht="19.5" customHeight="1">
      <c r="A9" s="252"/>
      <c r="B9" s="261"/>
      <c r="C9" s="262"/>
      <c r="D9" s="263"/>
      <c r="E9" s="256"/>
      <c r="F9" s="256"/>
      <c r="G9" s="256"/>
      <c r="H9" s="256"/>
      <c r="I9" s="257"/>
      <c r="J9" s="258"/>
      <c r="K9" s="252"/>
      <c r="L9" s="261"/>
      <c r="M9" s="262"/>
      <c r="N9" s="264"/>
      <c r="O9" s="256"/>
      <c r="P9" s="256"/>
      <c r="Q9" s="256"/>
      <c r="R9" s="256"/>
      <c r="S9" s="257"/>
      <c r="T9" s="258"/>
    </row>
    <row r="10" spans="1:20" s="272" customFormat="1" ht="19.5" customHeight="1">
      <c r="A10" s="261" t="s">
        <v>98</v>
      </c>
      <c r="B10" s="266"/>
      <c r="C10" s="267"/>
      <c r="D10" s="268"/>
      <c r="E10" s="256">
        <f>SUM(E12:E17)</f>
        <v>2884989816</v>
      </c>
      <c r="F10" s="256">
        <f>IF(E$8&gt;0,(E10/E$8)*100,0)</f>
        <v>100</v>
      </c>
      <c r="G10" s="256">
        <f>SUM(G12:G17)</f>
        <v>2648722224</v>
      </c>
      <c r="H10" s="256">
        <f>IF(G$8&gt;0,(G10/G$8)*100,0)</f>
        <v>100</v>
      </c>
      <c r="I10" s="257">
        <f>E10-G10</f>
        <v>236267592</v>
      </c>
      <c r="J10" s="258">
        <f>ABS(IF(G10=0,0,(I10/G10)*100))</f>
        <v>8.92</v>
      </c>
      <c r="K10" s="261" t="s">
        <v>99</v>
      </c>
      <c r="L10" s="269"/>
      <c r="M10" s="270"/>
      <c r="N10" s="271"/>
      <c r="O10" s="256">
        <f>SUM(O12:O14)</f>
        <v>14766441</v>
      </c>
      <c r="P10" s="256">
        <f>IF(O$39&gt;0,(O10/O$39)*100,0)</f>
        <v>0.51</v>
      </c>
      <c r="Q10" s="256">
        <f>SUM(Q12:Q14)</f>
        <v>0</v>
      </c>
      <c r="R10" s="256">
        <f>IF(Q$39&gt;0,(Q10/Q$39)*100,0)</f>
        <v>0</v>
      </c>
      <c r="S10" s="257">
        <f>O10-Q10</f>
        <v>14766441</v>
      </c>
      <c r="T10" s="258">
        <f>ABS(IF(Q10=0,0,(S10/Q10)*100))</f>
        <v>0</v>
      </c>
    </row>
    <row r="11" spans="1:20" s="278" customFormat="1" ht="19.5" customHeight="1">
      <c r="A11" s="261"/>
      <c r="B11" s="266"/>
      <c r="C11" s="267"/>
      <c r="D11" s="273"/>
      <c r="E11" s="274"/>
      <c r="F11" s="274"/>
      <c r="G11" s="274"/>
      <c r="H11" s="274"/>
      <c r="I11" s="275"/>
      <c r="J11" s="276"/>
      <c r="K11" s="261"/>
      <c r="L11" s="269"/>
      <c r="M11" s="270"/>
      <c r="N11" s="271"/>
      <c r="O11" s="274"/>
      <c r="P11" s="274"/>
      <c r="Q11" s="274"/>
      <c r="R11" s="274"/>
      <c r="S11" s="275"/>
      <c r="T11" s="277"/>
    </row>
    <row r="12" spans="1:20" s="278" customFormat="1" ht="19.5" customHeight="1">
      <c r="A12" s="252"/>
      <c r="B12" s="279" t="s">
        <v>100</v>
      </c>
      <c r="C12" s="280"/>
      <c r="D12" s="273"/>
      <c r="E12" s="281">
        <v>2884255846</v>
      </c>
      <c r="F12" s="274">
        <f aca="true" t="shared" si="0" ref="F12:F17">IF(E$8&gt;0,(E12/E$8)*100,0)</f>
        <v>99.97</v>
      </c>
      <c r="G12" s="281">
        <v>2648493312</v>
      </c>
      <c r="H12" s="274">
        <f aca="true" t="shared" si="1" ref="H12:H17">IF(G$8&gt;0,(G12/G$8)*100,0)</f>
        <v>99.99</v>
      </c>
      <c r="I12" s="282">
        <f aca="true" t="shared" si="2" ref="I12:I17">E12-G12</f>
        <v>235762534</v>
      </c>
      <c r="J12" s="276">
        <f aca="true" t="shared" si="3" ref="J12:J17">ABS(IF(G12=0,0,(I12/G12)*100))</f>
        <v>8.9</v>
      </c>
      <c r="K12" s="252"/>
      <c r="L12" s="279" t="s">
        <v>101</v>
      </c>
      <c r="M12" s="280"/>
      <c r="N12" s="283"/>
      <c r="O12" s="281"/>
      <c r="P12" s="274">
        <f>IF(O$39&gt;0,(O12/O$39)*100,0)</f>
        <v>0</v>
      </c>
      <c r="Q12" s="281"/>
      <c r="R12" s="274">
        <f>IF(Q$39&gt;0,(Q12/Q$39)*100,0)</f>
        <v>0</v>
      </c>
      <c r="S12" s="282">
        <f>O12-Q12</f>
        <v>0</v>
      </c>
      <c r="T12" s="276">
        <f>ABS(IF(Q12=0,0,(S12/Q12)*100))</f>
        <v>0</v>
      </c>
    </row>
    <row r="13" spans="1:20" s="278" customFormat="1" ht="19.5" customHeight="1">
      <c r="A13" s="252"/>
      <c r="B13" s="279" t="s">
        <v>102</v>
      </c>
      <c r="C13" s="280"/>
      <c r="D13" s="273"/>
      <c r="E13" s="281"/>
      <c r="F13" s="274">
        <f t="shared" si="0"/>
        <v>0</v>
      </c>
      <c r="G13" s="281"/>
      <c r="H13" s="274">
        <f t="shared" si="1"/>
        <v>0</v>
      </c>
      <c r="I13" s="282">
        <f t="shared" si="2"/>
        <v>0</v>
      </c>
      <c r="J13" s="276">
        <f t="shared" si="3"/>
        <v>0</v>
      </c>
      <c r="K13" s="252"/>
      <c r="L13" s="279" t="s">
        <v>103</v>
      </c>
      <c r="M13" s="280"/>
      <c r="N13" s="283"/>
      <c r="O13" s="281">
        <v>14766441</v>
      </c>
      <c r="P13" s="274">
        <f>IF(O$39&gt;0,(O13/O$39)*100,0)</f>
        <v>0.51</v>
      </c>
      <c r="Q13" s="281"/>
      <c r="R13" s="274">
        <f>IF(Q$39&gt;0,(Q13/Q$39)*100,0)</f>
        <v>0</v>
      </c>
      <c r="S13" s="282">
        <f>O13-Q13</f>
        <v>14766441</v>
      </c>
      <c r="T13" s="276">
        <f>ABS(IF(Q13=0,0,(S13/Q13)*100))</f>
        <v>0</v>
      </c>
    </row>
    <row r="14" spans="1:20" s="278" customFormat="1" ht="19.5" customHeight="1">
      <c r="A14" s="252"/>
      <c r="B14" s="279" t="s">
        <v>104</v>
      </c>
      <c r="C14" s="280"/>
      <c r="D14" s="273"/>
      <c r="E14" s="281">
        <v>733970</v>
      </c>
      <c r="F14" s="274">
        <f t="shared" si="0"/>
        <v>0.03</v>
      </c>
      <c r="G14" s="281">
        <v>228912</v>
      </c>
      <c r="H14" s="274">
        <f t="shared" si="1"/>
        <v>0.01</v>
      </c>
      <c r="I14" s="282">
        <f t="shared" si="2"/>
        <v>505058</v>
      </c>
      <c r="J14" s="276">
        <f t="shared" si="3"/>
        <v>220.63</v>
      </c>
      <c r="K14" s="252"/>
      <c r="L14" s="279" t="s">
        <v>105</v>
      </c>
      <c r="M14" s="280"/>
      <c r="N14" s="283"/>
      <c r="O14" s="281"/>
      <c r="P14" s="274">
        <f>IF(O$39&gt;0,(O14/O$39)*100,0)</f>
        <v>0</v>
      </c>
      <c r="Q14" s="281"/>
      <c r="R14" s="274">
        <f>IF(Q$39&gt;0,(Q14/Q$39)*100,0)</f>
        <v>0</v>
      </c>
      <c r="S14" s="282">
        <f>O14-Q14</f>
        <v>0</v>
      </c>
      <c r="T14" s="276">
        <f>ABS(IF(Q14=0,0,(S14/Q14)*100))</f>
        <v>0</v>
      </c>
    </row>
    <row r="15" spans="1:20" s="278" customFormat="1" ht="19.5" customHeight="1">
      <c r="A15" s="252"/>
      <c r="B15" s="279" t="s">
        <v>106</v>
      </c>
      <c r="C15" s="280"/>
      <c r="D15" s="273"/>
      <c r="E15" s="281"/>
      <c r="F15" s="274">
        <f t="shared" si="0"/>
        <v>0</v>
      </c>
      <c r="G15" s="281"/>
      <c r="H15" s="274">
        <f t="shared" si="1"/>
        <v>0</v>
      </c>
      <c r="I15" s="282">
        <f t="shared" si="2"/>
        <v>0</v>
      </c>
      <c r="J15" s="276">
        <f t="shared" si="3"/>
        <v>0</v>
      </c>
      <c r="K15" s="252"/>
      <c r="L15" s="261"/>
      <c r="M15" s="284"/>
      <c r="N15" s="285"/>
      <c r="O15" s="274"/>
      <c r="P15" s="256"/>
      <c r="Q15" s="274"/>
      <c r="R15" s="256"/>
      <c r="S15" s="282"/>
      <c r="T15" s="286"/>
    </row>
    <row r="16" spans="1:20" s="278" customFormat="1" ht="19.5" customHeight="1">
      <c r="A16" s="252"/>
      <c r="B16" s="279" t="s">
        <v>107</v>
      </c>
      <c r="C16" s="280"/>
      <c r="D16" s="273"/>
      <c r="E16" s="281"/>
      <c r="F16" s="274">
        <f t="shared" si="0"/>
        <v>0</v>
      </c>
      <c r="G16" s="281"/>
      <c r="H16" s="274">
        <f t="shared" si="1"/>
        <v>0</v>
      </c>
      <c r="I16" s="282">
        <f t="shared" si="2"/>
        <v>0</v>
      </c>
      <c r="J16" s="276">
        <f t="shared" si="3"/>
        <v>0</v>
      </c>
      <c r="K16" s="261" t="s">
        <v>108</v>
      </c>
      <c r="L16" s="287"/>
      <c r="M16" s="288"/>
      <c r="N16" s="287"/>
      <c r="O16" s="256">
        <f>O18</f>
        <v>0</v>
      </c>
      <c r="P16" s="256">
        <f>IF(O$39&gt;0,(O16/O$39)*100,0)</f>
        <v>0</v>
      </c>
      <c r="Q16" s="256">
        <f>Q18</f>
        <v>0</v>
      </c>
      <c r="R16" s="256">
        <f>IF(Q$39&gt;0,(Q16/Q$39)*100,0)</f>
        <v>0</v>
      </c>
      <c r="S16" s="257">
        <f>O16-Q16</f>
        <v>0</v>
      </c>
      <c r="T16" s="258">
        <f>ABS(IF(Q16=0,0,(S16/Q16)*100))</f>
        <v>0</v>
      </c>
    </row>
    <row r="17" spans="1:20" s="278" customFormat="1" ht="19.5" customHeight="1">
      <c r="A17" s="252"/>
      <c r="B17" s="279" t="s">
        <v>109</v>
      </c>
      <c r="C17" s="280"/>
      <c r="D17" s="273"/>
      <c r="E17" s="281"/>
      <c r="F17" s="274">
        <f t="shared" si="0"/>
        <v>0</v>
      </c>
      <c r="G17" s="281"/>
      <c r="H17" s="274">
        <f t="shared" si="1"/>
        <v>0</v>
      </c>
      <c r="I17" s="282">
        <f t="shared" si="2"/>
        <v>0</v>
      </c>
      <c r="J17" s="276">
        <f t="shared" si="3"/>
        <v>0</v>
      </c>
      <c r="K17" s="261"/>
      <c r="L17" s="269"/>
      <c r="M17" s="270"/>
      <c r="N17" s="271"/>
      <c r="O17" s="274"/>
      <c r="P17" s="256"/>
      <c r="Q17" s="274"/>
      <c r="R17" s="256"/>
      <c r="S17" s="289"/>
      <c r="T17" s="286"/>
    </row>
    <row r="18" spans="1:20" s="272" customFormat="1" ht="19.5" customHeight="1">
      <c r="A18" s="252"/>
      <c r="B18" s="261"/>
      <c r="C18" s="262"/>
      <c r="D18" s="268"/>
      <c r="E18" s="256"/>
      <c r="F18" s="256"/>
      <c r="G18" s="256"/>
      <c r="H18" s="256"/>
      <c r="I18" s="289"/>
      <c r="J18" s="258"/>
      <c r="K18" s="252"/>
      <c r="L18" s="279" t="s">
        <v>110</v>
      </c>
      <c r="M18" s="280"/>
      <c r="N18" s="283"/>
      <c r="O18" s="281"/>
      <c r="P18" s="274">
        <f>IF(O$39&gt;0,(O18/O$39)*100,0)</f>
        <v>0</v>
      </c>
      <c r="Q18" s="281"/>
      <c r="R18" s="274">
        <f>IF(Q$39&gt;0,(Q18/Q$39)*100,0)</f>
        <v>0</v>
      </c>
      <c r="S18" s="282">
        <f>O18-Q18</f>
        <v>0</v>
      </c>
      <c r="T18" s="276">
        <f>ABS(IF(Q18=0,0,(S18/Q18)*100))</f>
        <v>0</v>
      </c>
    </row>
    <row r="19" spans="1:20" s="272" customFormat="1" ht="19.5" customHeight="1">
      <c r="A19" s="252"/>
      <c r="B19" s="261"/>
      <c r="C19" s="262"/>
      <c r="D19" s="268"/>
      <c r="E19" s="256"/>
      <c r="F19" s="256"/>
      <c r="G19" s="256"/>
      <c r="H19" s="256"/>
      <c r="I19" s="289"/>
      <c r="J19" s="258"/>
      <c r="K19" s="252"/>
      <c r="L19" s="261"/>
      <c r="M19" s="284"/>
      <c r="N19" s="285"/>
      <c r="O19" s="274"/>
      <c r="P19" s="256"/>
      <c r="Q19" s="274"/>
      <c r="R19" s="256"/>
      <c r="S19" s="282"/>
      <c r="T19" s="286"/>
    </row>
    <row r="20" spans="1:20" s="278" customFormat="1" ht="19.5" customHeight="1">
      <c r="A20" s="290" t="s">
        <v>131</v>
      </c>
      <c r="B20" s="290"/>
      <c r="C20" s="290"/>
      <c r="D20" s="273"/>
      <c r="E20" s="256">
        <f>SUM(E23:E26)</f>
        <v>0</v>
      </c>
      <c r="F20" s="256">
        <f>IF(E$8&gt;0,(E20/E$8)*100,0)</f>
        <v>0</v>
      </c>
      <c r="G20" s="256">
        <f>SUM(G23:G26)</f>
        <v>0</v>
      </c>
      <c r="H20" s="256">
        <f>IF(G$8&gt;0,(G20/G$8)*100,0)</f>
        <v>0</v>
      </c>
      <c r="I20" s="257">
        <f>E20-G20</f>
        <v>0</v>
      </c>
      <c r="J20" s="258">
        <f>ABS(IF(G20=0,0,(I20/G20)*100))</f>
        <v>0</v>
      </c>
      <c r="K20" s="252"/>
      <c r="L20" s="291" t="s">
        <v>132</v>
      </c>
      <c r="M20" s="288"/>
      <c r="N20" s="292"/>
      <c r="O20" s="256">
        <f>O22</f>
        <v>2870223375</v>
      </c>
      <c r="P20" s="256">
        <f>IF(O$39&gt;0,(O20/O$39)*100,0)</f>
        <v>99.49</v>
      </c>
      <c r="Q20" s="256">
        <f>Q22</f>
        <v>2648722224</v>
      </c>
      <c r="R20" s="256">
        <f>IF(Q$39&gt;0,(Q20/Q$39)*100,0)</f>
        <v>100</v>
      </c>
      <c r="S20" s="257">
        <f>O20-Q20</f>
        <v>221501151</v>
      </c>
      <c r="T20" s="258">
        <f>ABS(IF(Q20=0,0,(S20/Q20)*100))</f>
        <v>8.36</v>
      </c>
    </row>
    <row r="21" spans="1:20" s="278" customFormat="1" ht="19.5" customHeight="1">
      <c r="A21" s="290" t="s">
        <v>111</v>
      </c>
      <c r="B21" s="290"/>
      <c r="C21" s="290"/>
      <c r="D21" s="273"/>
      <c r="E21" s="256"/>
      <c r="F21" s="274"/>
      <c r="G21" s="256"/>
      <c r="H21" s="274"/>
      <c r="I21" s="257"/>
      <c r="J21" s="276"/>
      <c r="K21" s="252"/>
      <c r="L21" s="253"/>
      <c r="M21" s="262"/>
      <c r="N21" s="264"/>
      <c r="O21" s="256"/>
      <c r="P21" s="256"/>
      <c r="Q21" s="256"/>
      <c r="R21" s="256"/>
      <c r="S21" s="257"/>
      <c r="T21" s="258"/>
    </row>
    <row r="22" spans="1:20" s="278" customFormat="1" ht="19.5" customHeight="1">
      <c r="A22" s="261"/>
      <c r="B22" s="266"/>
      <c r="C22" s="267"/>
      <c r="D22" s="273"/>
      <c r="E22" s="274"/>
      <c r="F22" s="274"/>
      <c r="G22" s="274"/>
      <c r="H22" s="274"/>
      <c r="I22" s="275"/>
      <c r="J22" s="276"/>
      <c r="K22" s="261" t="s">
        <v>112</v>
      </c>
      <c r="L22" s="269"/>
      <c r="M22" s="284"/>
      <c r="N22" s="285"/>
      <c r="O22" s="256">
        <f>O24-O25</f>
        <v>2870223375</v>
      </c>
      <c r="P22" s="256">
        <f>IF(O$39&gt;0,(O22/O$39)*100,0)</f>
        <v>99.49</v>
      </c>
      <c r="Q22" s="256">
        <f>Q24-Q25</f>
        <v>2648722224</v>
      </c>
      <c r="R22" s="256">
        <f>IF(Q$39&gt;0,(Q22/Q$39)*100,0)</f>
        <v>100</v>
      </c>
      <c r="S22" s="257">
        <f>O22-Q22</f>
        <v>221501151</v>
      </c>
      <c r="T22" s="258">
        <f>ABS(IF(Q22=0,0,(S22/Q22)*100))</f>
        <v>8.36</v>
      </c>
    </row>
    <row r="23" spans="1:20" s="278" customFormat="1" ht="19.5" customHeight="1">
      <c r="A23" s="252"/>
      <c r="B23" s="279" t="s">
        <v>113</v>
      </c>
      <c r="C23" s="280"/>
      <c r="D23" s="273"/>
      <c r="E23" s="281"/>
      <c r="F23" s="274">
        <f>IF(E$8&gt;0,(E23/E$8)*100,0)</f>
        <v>0</v>
      </c>
      <c r="G23" s="281"/>
      <c r="H23" s="274">
        <f>IF(G$8&gt;0,(G23/G$8)*100,0)</f>
        <v>0</v>
      </c>
      <c r="I23" s="282">
        <f>E23-G23</f>
        <v>0</v>
      </c>
      <c r="J23" s="276">
        <f>ABS(IF(G23=0,0,(I23/G23)*100))</f>
        <v>0</v>
      </c>
      <c r="K23" s="261"/>
      <c r="L23" s="269"/>
      <c r="M23" s="284"/>
      <c r="N23" s="285"/>
      <c r="O23" s="274"/>
      <c r="P23" s="256"/>
      <c r="Q23" s="274"/>
      <c r="R23" s="256"/>
      <c r="S23" s="289"/>
      <c r="T23" s="286"/>
    </row>
    <row r="24" spans="1:20" s="278" customFormat="1" ht="19.5" customHeight="1">
      <c r="A24" s="252"/>
      <c r="B24" s="279" t="s">
        <v>114</v>
      </c>
      <c r="C24" s="280"/>
      <c r="D24" s="273"/>
      <c r="E24" s="281"/>
      <c r="F24" s="274">
        <f>IF(E$8&gt;0,(E24/E$8)*100,0)</f>
        <v>0</v>
      </c>
      <c r="G24" s="281"/>
      <c r="H24" s="274">
        <f>IF(G$8&gt;0,(G24/G$8)*100,0)</f>
        <v>0</v>
      </c>
      <c r="I24" s="282">
        <f>E24-G24</f>
        <v>0</v>
      </c>
      <c r="J24" s="276">
        <f>ABS(IF(G24=0,0,(I24/G24)*100))</f>
        <v>0</v>
      </c>
      <c r="K24" s="261"/>
      <c r="L24" s="279" t="s">
        <v>115</v>
      </c>
      <c r="M24" s="280"/>
      <c r="N24" s="283"/>
      <c r="O24" s="281">
        <v>2870223375</v>
      </c>
      <c r="P24" s="274">
        <f>IF(O$39&gt;0,(O24/O$39)*100,0)</f>
        <v>99.49</v>
      </c>
      <c r="Q24" s="281">
        <v>2648722224</v>
      </c>
      <c r="R24" s="274">
        <f>IF(Q$39&gt;0,(Q24/Q$39)*100,0)</f>
        <v>100</v>
      </c>
      <c r="S24" s="282">
        <f>O24-Q24</f>
        <v>221501151</v>
      </c>
      <c r="T24" s="276">
        <f>ABS(IF(Q24=0,0,(S24/Q24)*100))</f>
        <v>8.36</v>
      </c>
    </row>
    <row r="25" spans="1:20" s="272" customFormat="1" ht="19.5" customHeight="1">
      <c r="A25" s="252"/>
      <c r="B25" s="279" t="s">
        <v>116</v>
      </c>
      <c r="C25" s="280"/>
      <c r="D25" s="273"/>
      <c r="E25" s="281"/>
      <c r="F25" s="274">
        <f>IF(E$8&gt;0,(E25/E$8)*100,0)</f>
        <v>0</v>
      </c>
      <c r="G25" s="281"/>
      <c r="H25" s="274">
        <f>IF(G$8&gt;0,(G25/G$8)*100,0)</f>
        <v>0</v>
      </c>
      <c r="I25" s="282">
        <f>E25-G25</f>
        <v>0</v>
      </c>
      <c r="J25" s="276">
        <f>ABS(IF(G25=0,0,(I25/G25)*100))</f>
        <v>0</v>
      </c>
      <c r="K25" s="261"/>
      <c r="L25" s="279" t="s">
        <v>117</v>
      </c>
      <c r="M25" s="280"/>
      <c r="N25" s="283"/>
      <c r="O25" s="281"/>
      <c r="P25" s="274">
        <f>IF(O$39&gt;0,(O25/O$39)*100,0)</f>
        <v>0</v>
      </c>
      <c r="Q25" s="281"/>
      <c r="R25" s="274">
        <f>IF(Q$39&gt;0,(Q25/Q$39)*100,0)</f>
        <v>0</v>
      </c>
      <c r="S25" s="282">
        <f>O25-Q25</f>
        <v>0</v>
      </c>
      <c r="T25" s="276">
        <f>ABS(IF(Q25=0,0,(S25/Q25)*100))</f>
        <v>0</v>
      </c>
    </row>
    <row r="26" spans="1:20" s="278" customFormat="1" ht="19.5" customHeight="1">
      <c r="A26" s="252"/>
      <c r="B26" s="279" t="s">
        <v>118</v>
      </c>
      <c r="C26" s="280"/>
      <c r="D26" s="268"/>
      <c r="E26" s="281"/>
      <c r="F26" s="274">
        <f>IF(E$8&gt;0,(E26/E$8)*100,0)</f>
        <v>0</v>
      </c>
      <c r="G26" s="281"/>
      <c r="H26" s="274">
        <f>IF(G$8&gt;0,(G26/G$8)*100,0)</f>
        <v>0</v>
      </c>
      <c r="I26" s="282">
        <f>E26-G26</f>
        <v>0</v>
      </c>
      <c r="J26" s="276">
        <f>ABS(IF(G26=0,0,(I26/G26)*100))</f>
        <v>0</v>
      </c>
      <c r="K26" s="261"/>
      <c r="L26" s="284"/>
      <c r="M26" s="293"/>
      <c r="N26" s="283"/>
      <c r="O26" s="274"/>
      <c r="P26" s="256"/>
      <c r="Q26" s="274"/>
      <c r="R26" s="256"/>
      <c r="S26" s="282"/>
      <c r="T26" s="286"/>
    </row>
    <row r="27" spans="1:20" s="278" customFormat="1" ht="19.5" customHeight="1">
      <c r="A27" s="252"/>
      <c r="B27" s="261"/>
      <c r="C27" s="262"/>
      <c r="D27" s="273"/>
      <c r="E27" s="274"/>
      <c r="F27" s="274"/>
      <c r="G27" s="274"/>
      <c r="H27" s="274"/>
      <c r="I27" s="282"/>
      <c r="J27" s="276"/>
      <c r="K27" s="261"/>
      <c r="L27" s="284"/>
      <c r="M27" s="293"/>
      <c r="N27" s="283"/>
      <c r="O27" s="274"/>
      <c r="P27" s="274"/>
      <c r="Q27" s="274"/>
      <c r="R27" s="274"/>
      <c r="S27" s="275"/>
      <c r="T27" s="277"/>
    </row>
    <row r="28" spans="1:20" s="278" customFormat="1" ht="19.5" customHeight="1">
      <c r="A28" s="252"/>
      <c r="B28" s="261"/>
      <c r="C28" s="262"/>
      <c r="D28" s="273"/>
      <c r="E28" s="274"/>
      <c r="F28" s="274"/>
      <c r="G28" s="274"/>
      <c r="H28" s="274"/>
      <c r="I28" s="275"/>
      <c r="J28" s="276"/>
      <c r="K28" s="261"/>
      <c r="L28" s="284"/>
      <c r="M28" s="293"/>
      <c r="N28" s="283"/>
      <c r="O28" s="274"/>
      <c r="P28" s="274"/>
      <c r="Q28" s="274"/>
      <c r="R28" s="274"/>
      <c r="S28" s="275"/>
      <c r="T28" s="277"/>
    </row>
    <row r="29" spans="1:20" s="278" customFormat="1" ht="19.5" customHeight="1">
      <c r="A29" s="261" t="s">
        <v>119</v>
      </c>
      <c r="B29" s="294"/>
      <c r="C29" s="267"/>
      <c r="D29" s="273"/>
      <c r="E29" s="256">
        <f>SUM(E31:E32)</f>
        <v>0</v>
      </c>
      <c r="F29" s="256">
        <f>IF(E$8&gt;0,(E29/E$8)*100,0)</f>
        <v>0</v>
      </c>
      <c r="G29" s="256">
        <f>SUM(G31:G32)</f>
        <v>0</v>
      </c>
      <c r="H29" s="256">
        <f>IF(G$8&gt;0,(G29/G$8)*100,0)</f>
        <v>0</v>
      </c>
      <c r="I29" s="257">
        <f>E29-G29</f>
        <v>0</v>
      </c>
      <c r="J29" s="258">
        <f>ABS(IF(G29=0,0,(I29/G29)*100))</f>
        <v>0</v>
      </c>
      <c r="K29" s="261"/>
      <c r="L29" s="284"/>
      <c r="M29" s="293"/>
      <c r="N29" s="283"/>
      <c r="O29" s="274"/>
      <c r="P29" s="256"/>
      <c r="Q29" s="274"/>
      <c r="R29" s="256"/>
      <c r="S29" s="289"/>
      <c r="T29" s="286"/>
    </row>
    <row r="30" spans="1:20" s="278" customFormat="1" ht="19.5" customHeight="1">
      <c r="A30" s="261"/>
      <c r="B30" s="294"/>
      <c r="C30" s="267"/>
      <c r="D30" s="273"/>
      <c r="E30" s="274"/>
      <c r="F30" s="274"/>
      <c r="G30" s="274"/>
      <c r="H30" s="274"/>
      <c r="I30" s="275"/>
      <c r="J30" s="276"/>
      <c r="K30" s="261"/>
      <c r="L30" s="284"/>
      <c r="M30" s="293"/>
      <c r="N30" s="283"/>
      <c r="O30" s="274"/>
      <c r="P30" s="274"/>
      <c r="Q30" s="274"/>
      <c r="R30" s="274"/>
      <c r="S30" s="275"/>
      <c r="T30" s="277"/>
    </row>
    <row r="31" spans="1:20" s="278" customFormat="1" ht="19.5" customHeight="1">
      <c r="A31" s="252"/>
      <c r="B31" s="279" t="s">
        <v>120</v>
      </c>
      <c r="C31" s="280"/>
      <c r="D31" s="273"/>
      <c r="E31" s="281"/>
      <c r="F31" s="274">
        <f>IF(E$8&gt;0,(E31/E$8)*100,0)</f>
        <v>0</v>
      </c>
      <c r="G31" s="281"/>
      <c r="H31" s="274">
        <f>IF(G$8&gt;0,(G31/G$8)*100,0)</f>
        <v>0</v>
      </c>
      <c r="I31" s="282">
        <f>E31-G31</f>
        <v>0</v>
      </c>
      <c r="J31" s="276">
        <f>ABS(IF(G31=0,0,(I31/G31)*100))</f>
        <v>0</v>
      </c>
      <c r="K31" s="261"/>
      <c r="L31" s="284"/>
      <c r="M31" s="293"/>
      <c r="N31" s="283"/>
      <c r="O31" s="274"/>
      <c r="P31" s="256"/>
      <c r="Q31" s="274"/>
      <c r="R31" s="256"/>
      <c r="S31" s="289"/>
      <c r="T31" s="286"/>
    </row>
    <row r="32" spans="1:20" s="278" customFormat="1" ht="19.5" customHeight="1">
      <c r="A32" s="252"/>
      <c r="B32" s="279" t="s">
        <v>121</v>
      </c>
      <c r="C32" s="280"/>
      <c r="D32" s="273"/>
      <c r="E32" s="281"/>
      <c r="F32" s="274">
        <f>IF(E$8&gt;0,(E32/E$8)*100,0)</f>
        <v>0</v>
      </c>
      <c r="G32" s="281"/>
      <c r="H32" s="274">
        <f>IF(G$8&gt;0,(G32/G$8)*100,0)</f>
        <v>0</v>
      </c>
      <c r="I32" s="282">
        <f>E32-G32</f>
        <v>0</v>
      </c>
      <c r="J32" s="276">
        <f>ABS(IF(G32=0,0,(I32/G32)*100))</f>
        <v>0</v>
      </c>
      <c r="K32" s="261"/>
      <c r="L32" s="284"/>
      <c r="M32" s="293"/>
      <c r="N32" s="283"/>
      <c r="O32" s="274"/>
      <c r="P32" s="256"/>
      <c r="Q32" s="274"/>
      <c r="R32" s="256"/>
      <c r="S32" s="289"/>
      <c r="T32" s="286"/>
    </row>
    <row r="33" spans="1:20" s="278" customFormat="1" ht="15.75" customHeight="1">
      <c r="A33" s="252"/>
      <c r="B33" s="262"/>
      <c r="C33" s="295"/>
      <c r="D33" s="273"/>
      <c r="E33" s="274"/>
      <c r="F33" s="274"/>
      <c r="G33" s="274"/>
      <c r="H33" s="274"/>
      <c r="I33" s="282"/>
      <c r="J33" s="276"/>
      <c r="K33" s="261"/>
      <c r="L33" s="284"/>
      <c r="M33" s="293"/>
      <c r="N33" s="283"/>
      <c r="O33" s="274"/>
      <c r="P33" s="256"/>
      <c r="Q33" s="274"/>
      <c r="R33" s="256"/>
      <c r="S33" s="289"/>
      <c r="T33" s="286"/>
    </row>
    <row r="34" spans="1:20" s="278" customFormat="1" ht="15.75" customHeight="1">
      <c r="A34" s="252"/>
      <c r="B34" s="262"/>
      <c r="C34" s="295"/>
      <c r="D34" s="273"/>
      <c r="E34" s="274"/>
      <c r="F34" s="274"/>
      <c r="G34" s="274"/>
      <c r="H34" s="274"/>
      <c r="I34" s="282"/>
      <c r="J34" s="276"/>
      <c r="K34" s="261"/>
      <c r="L34" s="284"/>
      <c r="M34" s="293"/>
      <c r="N34" s="283"/>
      <c r="O34" s="274"/>
      <c r="P34" s="256"/>
      <c r="Q34" s="274"/>
      <c r="R34" s="256"/>
      <c r="S34" s="289"/>
      <c r="T34" s="286"/>
    </row>
    <row r="35" spans="1:20" s="278" customFormat="1" ht="15.75" customHeight="1">
      <c r="A35" s="252"/>
      <c r="B35" s="262"/>
      <c r="C35" s="295"/>
      <c r="D35" s="273"/>
      <c r="E35" s="274"/>
      <c r="F35" s="274"/>
      <c r="G35" s="274"/>
      <c r="H35" s="274"/>
      <c r="I35" s="282"/>
      <c r="J35" s="276"/>
      <c r="K35" s="261"/>
      <c r="L35" s="284"/>
      <c r="M35" s="293"/>
      <c r="N35" s="283"/>
      <c r="O35" s="274"/>
      <c r="P35" s="256"/>
      <c r="Q35" s="274"/>
      <c r="R35" s="256"/>
      <c r="S35" s="289"/>
      <c r="T35" s="286"/>
    </row>
    <row r="36" spans="1:20" s="278" customFormat="1" ht="15.75" customHeight="1">
      <c r="A36" s="252"/>
      <c r="B36" s="262"/>
      <c r="C36" s="295"/>
      <c r="D36" s="273"/>
      <c r="E36" s="274"/>
      <c r="F36" s="274"/>
      <c r="G36" s="274"/>
      <c r="H36" s="274"/>
      <c r="I36" s="282"/>
      <c r="J36" s="276"/>
      <c r="K36" s="261"/>
      <c r="L36" s="284"/>
      <c r="M36" s="293"/>
      <c r="N36" s="283"/>
      <c r="O36" s="274"/>
      <c r="P36" s="256"/>
      <c r="Q36" s="274"/>
      <c r="R36" s="256"/>
      <c r="S36" s="289"/>
      <c r="T36" s="286"/>
    </row>
    <row r="37" spans="1:20" s="278" customFormat="1" ht="15.75" customHeight="1">
      <c r="A37" s="252"/>
      <c r="B37" s="262"/>
      <c r="C37" s="295"/>
      <c r="D37" s="273"/>
      <c r="E37" s="274"/>
      <c r="F37" s="274"/>
      <c r="G37" s="274"/>
      <c r="H37" s="274"/>
      <c r="I37" s="282"/>
      <c r="J37" s="276"/>
      <c r="K37" s="261"/>
      <c r="L37" s="284"/>
      <c r="M37" s="293"/>
      <c r="N37" s="283"/>
      <c r="O37" s="274"/>
      <c r="P37" s="256"/>
      <c r="Q37" s="274"/>
      <c r="R37" s="256"/>
      <c r="S37" s="289"/>
      <c r="T37" s="286"/>
    </row>
    <row r="38" spans="1:20" s="272" customFormat="1" ht="15.75" customHeight="1">
      <c r="A38" s="252"/>
      <c r="B38" s="261"/>
      <c r="C38" s="262"/>
      <c r="D38" s="263"/>
      <c r="E38" s="274"/>
      <c r="F38" s="274"/>
      <c r="G38" s="274"/>
      <c r="H38" s="274"/>
      <c r="I38" s="275"/>
      <c r="J38" s="276"/>
      <c r="K38" s="261"/>
      <c r="L38" s="284"/>
      <c r="M38" s="293"/>
      <c r="N38" s="283"/>
      <c r="O38" s="274"/>
      <c r="P38" s="274"/>
      <c r="Q38" s="274"/>
      <c r="R38" s="274"/>
      <c r="S38" s="275"/>
      <c r="T38" s="277"/>
    </row>
    <row r="39" spans="1:20" s="305" customFormat="1" ht="32.25" customHeight="1" thickBot="1">
      <c r="A39" s="296" t="s">
        <v>122</v>
      </c>
      <c r="B39" s="297"/>
      <c r="C39" s="298"/>
      <c r="D39" s="299"/>
      <c r="E39" s="300">
        <f>E8</f>
        <v>2884989816</v>
      </c>
      <c r="F39" s="301">
        <f>IF(E$8&gt;0,(E39/E$8)*100,0)</f>
        <v>100</v>
      </c>
      <c r="G39" s="300">
        <f>G8</f>
        <v>2648722224</v>
      </c>
      <c r="H39" s="301">
        <f>IF(G$8&gt;0,(G39/G$8)*100,0)</f>
        <v>100</v>
      </c>
      <c r="I39" s="302">
        <f>E39-G39</f>
        <v>236267592</v>
      </c>
      <c r="J39" s="303">
        <f>ABS(IF(G39=0,0,(I39/G39)*100))</f>
        <v>8.92</v>
      </c>
      <c r="K39" s="304"/>
      <c r="L39" s="296" t="s">
        <v>133</v>
      </c>
      <c r="M39" s="298"/>
      <c r="N39" s="299"/>
      <c r="O39" s="300">
        <f>O8+O20</f>
        <v>2884989816</v>
      </c>
      <c r="P39" s="301">
        <f>IF(O$39&gt;0,(O39/O$39)*100,0)</f>
        <v>100</v>
      </c>
      <c r="Q39" s="300">
        <f>Q8+Q20</f>
        <v>2648722224</v>
      </c>
      <c r="R39" s="301">
        <f>IF(Q$39&gt;0,(Q39/Q$39)*100,0)</f>
        <v>100</v>
      </c>
      <c r="S39" s="302">
        <f>O39-Q39</f>
        <v>236267592</v>
      </c>
      <c r="T39" s="303">
        <f>ABS(IF(Q39=0,0,(S39/Q39)*100))</f>
        <v>8.92</v>
      </c>
    </row>
    <row r="40" spans="1:20" s="314" customFormat="1" ht="16.5">
      <c r="A40" s="306"/>
      <c r="B40" s="307"/>
      <c r="C40" s="307"/>
      <c r="D40" s="307"/>
      <c r="E40" s="307"/>
      <c r="F40" s="307"/>
      <c r="G40" s="307"/>
      <c r="H40" s="307"/>
      <c r="I40" s="307"/>
      <c r="J40" s="307"/>
      <c r="K40" s="308"/>
      <c r="L40" s="308"/>
      <c r="M40" s="309"/>
      <c r="N40" s="309"/>
      <c r="O40" s="310"/>
      <c r="P40" s="310"/>
      <c r="Q40" s="311"/>
      <c r="R40" s="310"/>
      <c r="S40" s="312"/>
      <c r="T40" s="313"/>
    </row>
    <row r="41" spans="1:20" s="314" customFormat="1" ht="16.5">
      <c r="A41" s="315"/>
      <c r="B41" s="316"/>
      <c r="C41" s="317"/>
      <c r="D41" s="317"/>
      <c r="E41" s="310"/>
      <c r="F41" s="310"/>
      <c r="G41" s="311"/>
      <c r="H41" s="310"/>
      <c r="I41" s="312"/>
      <c r="J41" s="313"/>
      <c r="K41" s="318"/>
      <c r="O41" s="310"/>
      <c r="P41" s="310"/>
      <c r="Q41" s="311"/>
      <c r="R41" s="310"/>
      <c r="S41" s="312"/>
      <c r="T41" s="313"/>
    </row>
    <row r="42" spans="1:20" s="314" customFormat="1" ht="16.5">
      <c r="A42" s="315"/>
      <c r="B42" s="316"/>
      <c r="C42" s="317"/>
      <c r="D42" s="317"/>
      <c r="E42" s="310"/>
      <c r="F42" s="310"/>
      <c r="G42" s="311"/>
      <c r="H42" s="310"/>
      <c r="I42" s="312"/>
      <c r="J42" s="313"/>
      <c r="O42" s="310"/>
      <c r="P42" s="310"/>
      <c r="Q42" s="311"/>
      <c r="R42" s="310"/>
      <c r="S42" s="312"/>
      <c r="T42" s="313"/>
    </row>
    <row r="43" spans="1:20" s="314" customFormat="1" ht="16.5">
      <c r="A43" s="315"/>
      <c r="B43" s="316"/>
      <c r="C43" s="317"/>
      <c r="D43" s="317"/>
      <c r="E43" s="310"/>
      <c r="F43" s="310"/>
      <c r="G43" s="311"/>
      <c r="H43" s="310"/>
      <c r="I43" s="312"/>
      <c r="J43" s="313"/>
      <c r="O43" s="310"/>
      <c r="P43" s="310"/>
      <c r="Q43" s="311"/>
      <c r="R43" s="310"/>
      <c r="S43" s="312"/>
      <c r="T43" s="313"/>
    </row>
    <row r="44" spans="1:20" s="314" customFormat="1" ht="16.5">
      <c r="A44" s="315"/>
      <c r="B44" s="316"/>
      <c r="C44" s="317"/>
      <c r="D44" s="317"/>
      <c r="E44" s="310"/>
      <c r="F44" s="310"/>
      <c r="G44" s="311"/>
      <c r="H44" s="310"/>
      <c r="I44" s="312"/>
      <c r="J44" s="313"/>
      <c r="O44" s="310"/>
      <c r="P44" s="310"/>
      <c r="Q44" s="311"/>
      <c r="R44" s="310"/>
      <c r="S44" s="312"/>
      <c r="T44" s="313"/>
    </row>
    <row r="45" spans="1:20" s="314" customFormat="1" ht="16.5">
      <c r="A45" s="315"/>
      <c r="B45" s="316"/>
      <c r="C45" s="317"/>
      <c r="D45" s="317"/>
      <c r="E45" s="310"/>
      <c r="F45" s="310"/>
      <c r="G45" s="311"/>
      <c r="H45" s="310"/>
      <c r="I45" s="312"/>
      <c r="J45" s="313"/>
      <c r="O45" s="310"/>
      <c r="P45" s="310"/>
      <c r="Q45" s="311"/>
      <c r="R45" s="310"/>
      <c r="S45" s="312"/>
      <c r="T45" s="313"/>
    </row>
    <row r="46" spans="1:20" s="314" customFormat="1" ht="16.5">
      <c r="A46" s="315"/>
      <c r="B46" s="316"/>
      <c r="C46" s="317"/>
      <c r="D46" s="317"/>
      <c r="E46" s="310"/>
      <c r="F46" s="310"/>
      <c r="G46" s="311"/>
      <c r="H46" s="310"/>
      <c r="I46" s="312"/>
      <c r="J46" s="313"/>
      <c r="O46" s="310"/>
      <c r="P46" s="310"/>
      <c r="Q46" s="311"/>
      <c r="R46" s="310"/>
      <c r="S46" s="312"/>
      <c r="T46" s="313"/>
    </row>
    <row r="47" spans="1:20" s="314" customFormat="1" ht="16.5">
      <c r="A47" s="315"/>
      <c r="B47" s="316"/>
      <c r="C47" s="317"/>
      <c r="D47" s="317"/>
      <c r="E47" s="310"/>
      <c r="F47" s="310"/>
      <c r="G47" s="311"/>
      <c r="H47" s="310"/>
      <c r="I47" s="312"/>
      <c r="J47" s="313"/>
      <c r="O47" s="310"/>
      <c r="P47" s="310"/>
      <c r="Q47" s="311"/>
      <c r="R47" s="310"/>
      <c r="S47" s="312"/>
      <c r="T47" s="313"/>
    </row>
    <row r="48" spans="1:20" s="314" customFormat="1" ht="16.5">
      <c r="A48" s="315"/>
      <c r="B48" s="316"/>
      <c r="C48" s="317"/>
      <c r="D48" s="317"/>
      <c r="E48" s="310"/>
      <c r="F48" s="310"/>
      <c r="G48" s="311"/>
      <c r="H48" s="310"/>
      <c r="I48" s="312"/>
      <c r="J48" s="313"/>
      <c r="O48" s="310"/>
      <c r="P48" s="310"/>
      <c r="Q48" s="311"/>
      <c r="R48" s="310"/>
      <c r="S48" s="312"/>
      <c r="T48" s="313"/>
    </row>
    <row r="49" spans="1:20" s="314" customFormat="1" ht="16.5">
      <c r="A49" s="315"/>
      <c r="B49" s="316"/>
      <c r="C49" s="317"/>
      <c r="D49" s="317"/>
      <c r="E49" s="310"/>
      <c r="F49" s="310"/>
      <c r="G49" s="311"/>
      <c r="H49" s="310"/>
      <c r="I49" s="312"/>
      <c r="J49" s="313"/>
      <c r="O49" s="310"/>
      <c r="P49" s="310"/>
      <c r="Q49" s="311"/>
      <c r="R49" s="310"/>
      <c r="S49" s="312"/>
      <c r="T49" s="313"/>
    </row>
    <row r="50" spans="1:20" s="314" customFormat="1" ht="16.5">
      <c r="A50" s="315"/>
      <c r="B50" s="316"/>
      <c r="C50" s="317"/>
      <c r="D50" s="317"/>
      <c r="E50" s="310"/>
      <c r="F50" s="310"/>
      <c r="G50" s="311"/>
      <c r="H50" s="310"/>
      <c r="I50" s="312"/>
      <c r="J50" s="313"/>
      <c r="O50" s="310"/>
      <c r="P50" s="310"/>
      <c r="Q50" s="311"/>
      <c r="R50" s="310"/>
      <c r="S50" s="312"/>
      <c r="T50" s="313"/>
    </row>
    <row r="51" spans="1:20" s="314" customFormat="1" ht="16.5">
      <c r="A51" s="315"/>
      <c r="B51" s="316"/>
      <c r="C51" s="317"/>
      <c r="D51" s="317"/>
      <c r="E51" s="310"/>
      <c r="F51" s="310"/>
      <c r="G51" s="311"/>
      <c r="H51" s="310"/>
      <c r="I51" s="312"/>
      <c r="J51" s="313"/>
      <c r="O51" s="310"/>
      <c r="P51" s="310"/>
      <c r="Q51" s="311"/>
      <c r="R51" s="310"/>
      <c r="S51" s="312"/>
      <c r="T51" s="313"/>
    </row>
    <row r="52" spans="1:20" s="314" customFormat="1" ht="16.5">
      <c r="A52" s="315"/>
      <c r="B52" s="316"/>
      <c r="C52" s="317"/>
      <c r="D52" s="317"/>
      <c r="E52" s="310"/>
      <c r="F52" s="310"/>
      <c r="G52" s="311"/>
      <c r="H52" s="310"/>
      <c r="I52" s="312"/>
      <c r="J52" s="313"/>
      <c r="O52" s="310"/>
      <c r="P52" s="310"/>
      <c r="Q52" s="311"/>
      <c r="R52" s="310"/>
      <c r="S52" s="312"/>
      <c r="T52" s="313"/>
    </row>
    <row r="53" spans="1:20" s="314" customFormat="1" ht="16.5">
      <c r="A53" s="315"/>
      <c r="B53" s="316"/>
      <c r="C53" s="317"/>
      <c r="D53" s="317"/>
      <c r="E53" s="310"/>
      <c r="F53" s="310"/>
      <c r="G53" s="311"/>
      <c r="H53" s="310"/>
      <c r="I53" s="312"/>
      <c r="J53" s="313"/>
      <c r="O53" s="310"/>
      <c r="P53" s="310"/>
      <c r="Q53" s="311"/>
      <c r="R53" s="310"/>
      <c r="S53" s="312"/>
      <c r="T53" s="313"/>
    </row>
    <row r="54" spans="1:20" s="314" customFormat="1" ht="16.5">
      <c r="A54" s="315"/>
      <c r="B54" s="316"/>
      <c r="C54" s="317"/>
      <c r="D54" s="317"/>
      <c r="E54" s="310"/>
      <c r="F54" s="310"/>
      <c r="G54" s="311"/>
      <c r="H54" s="310"/>
      <c r="I54" s="312"/>
      <c r="J54" s="313"/>
      <c r="O54" s="310"/>
      <c r="P54" s="310"/>
      <c r="Q54" s="311"/>
      <c r="R54" s="310"/>
      <c r="S54" s="312"/>
      <c r="T54" s="313"/>
    </row>
    <row r="55" spans="1:20" s="314" customFormat="1" ht="16.5">
      <c r="A55" s="315"/>
      <c r="B55" s="316"/>
      <c r="C55" s="317"/>
      <c r="D55" s="317"/>
      <c r="E55" s="310"/>
      <c r="F55" s="310"/>
      <c r="G55" s="311"/>
      <c r="H55" s="310"/>
      <c r="I55" s="312"/>
      <c r="J55" s="313"/>
      <c r="O55" s="310"/>
      <c r="P55" s="310"/>
      <c r="Q55" s="311"/>
      <c r="R55" s="310"/>
      <c r="S55" s="312"/>
      <c r="T55" s="313"/>
    </row>
    <row r="56" spans="1:20" s="314" customFormat="1" ht="16.5">
      <c r="A56" s="315"/>
      <c r="B56" s="316"/>
      <c r="C56" s="317"/>
      <c r="D56" s="317"/>
      <c r="E56" s="310"/>
      <c r="F56" s="310"/>
      <c r="G56" s="311"/>
      <c r="H56" s="310"/>
      <c r="I56" s="312"/>
      <c r="J56" s="313"/>
      <c r="O56" s="310"/>
      <c r="P56" s="310"/>
      <c r="Q56" s="311"/>
      <c r="R56" s="310"/>
      <c r="S56" s="312"/>
      <c r="T56" s="313"/>
    </row>
    <row r="57" spans="1:20" s="314" customFormat="1" ht="16.5">
      <c r="A57" s="315"/>
      <c r="B57" s="316"/>
      <c r="C57" s="317"/>
      <c r="D57" s="317"/>
      <c r="E57" s="310"/>
      <c r="F57" s="310"/>
      <c r="G57" s="311"/>
      <c r="H57" s="310"/>
      <c r="I57" s="312"/>
      <c r="J57" s="313"/>
      <c r="O57" s="310"/>
      <c r="P57" s="310"/>
      <c r="Q57" s="311"/>
      <c r="R57" s="310"/>
      <c r="S57" s="312"/>
      <c r="T57" s="313"/>
    </row>
    <row r="58" spans="1:20" s="314" customFormat="1" ht="16.5">
      <c r="A58" s="315"/>
      <c r="B58" s="316"/>
      <c r="C58" s="317"/>
      <c r="D58" s="317"/>
      <c r="E58" s="310"/>
      <c r="F58" s="310"/>
      <c r="G58" s="311"/>
      <c r="H58" s="310"/>
      <c r="I58" s="312"/>
      <c r="J58" s="313"/>
      <c r="O58" s="310"/>
      <c r="P58" s="310"/>
      <c r="Q58" s="311"/>
      <c r="R58" s="310"/>
      <c r="S58" s="312"/>
      <c r="T58" s="313"/>
    </row>
    <row r="59" spans="1:20" s="314" customFormat="1" ht="16.5">
      <c r="A59" s="315"/>
      <c r="B59" s="316"/>
      <c r="C59" s="317"/>
      <c r="D59" s="317"/>
      <c r="E59" s="310"/>
      <c r="F59" s="310"/>
      <c r="G59" s="311"/>
      <c r="H59" s="310"/>
      <c r="I59" s="312"/>
      <c r="J59" s="313"/>
      <c r="O59" s="310"/>
      <c r="P59" s="310"/>
      <c r="Q59" s="311"/>
      <c r="R59" s="310"/>
      <c r="S59" s="312"/>
      <c r="T59" s="313"/>
    </row>
    <row r="60" spans="1:20" s="314" customFormat="1" ht="16.5">
      <c r="A60" s="315"/>
      <c r="B60" s="316"/>
      <c r="C60" s="317"/>
      <c r="D60" s="317"/>
      <c r="E60" s="310"/>
      <c r="F60" s="310"/>
      <c r="G60" s="311"/>
      <c r="H60" s="310"/>
      <c r="I60" s="312"/>
      <c r="J60" s="313"/>
      <c r="O60" s="310"/>
      <c r="P60" s="310"/>
      <c r="Q60" s="311"/>
      <c r="R60" s="310"/>
      <c r="S60" s="312"/>
      <c r="T60" s="313"/>
    </row>
    <row r="61" spans="1:20" s="314" customFormat="1" ht="16.5">
      <c r="A61" s="315"/>
      <c r="B61" s="316"/>
      <c r="C61" s="317"/>
      <c r="D61" s="317"/>
      <c r="E61" s="310"/>
      <c r="F61" s="310"/>
      <c r="G61" s="311"/>
      <c r="H61" s="310"/>
      <c r="I61" s="312"/>
      <c r="J61" s="313"/>
      <c r="O61" s="310"/>
      <c r="P61" s="310"/>
      <c r="Q61" s="311"/>
      <c r="R61" s="310"/>
      <c r="S61" s="312"/>
      <c r="T61" s="313"/>
    </row>
    <row r="62" spans="1:20" s="314" customFormat="1" ht="16.5">
      <c r="A62" s="315"/>
      <c r="B62" s="316"/>
      <c r="C62" s="317"/>
      <c r="D62" s="317"/>
      <c r="E62" s="310"/>
      <c r="F62" s="310"/>
      <c r="G62" s="311"/>
      <c r="H62" s="310"/>
      <c r="I62" s="312"/>
      <c r="J62" s="313"/>
      <c r="O62" s="310"/>
      <c r="P62" s="310"/>
      <c r="Q62" s="311"/>
      <c r="R62" s="310"/>
      <c r="S62" s="312"/>
      <c r="T62" s="313"/>
    </row>
    <row r="63" spans="1:20" s="314" customFormat="1" ht="16.5">
      <c r="A63" s="315"/>
      <c r="B63" s="316"/>
      <c r="C63" s="317"/>
      <c r="D63" s="317"/>
      <c r="E63" s="310"/>
      <c r="F63" s="310"/>
      <c r="G63" s="311"/>
      <c r="H63" s="310"/>
      <c r="I63" s="312"/>
      <c r="J63" s="313"/>
      <c r="O63" s="310"/>
      <c r="P63" s="310"/>
      <c r="Q63" s="311"/>
      <c r="R63" s="310"/>
      <c r="S63" s="312"/>
      <c r="T63" s="313"/>
    </row>
    <row r="64" spans="1:20" s="314" customFormat="1" ht="16.5">
      <c r="A64" s="315"/>
      <c r="B64" s="316"/>
      <c r="C64" s="317"/>
      <c r="D64" s="317"/>
      <c r="E64" s="310"/>
      <c r="F64" s="310"/>
      <c r="G64" s="311"/>
      <c r="H64" s="310"/>
      <c r="I64" s="312"/>
      <c r="J64" s="313"/>
      <c r="O64" s="310"/>
      <c r="P64" s="310"/>
      <c r="Q64" s="311"/>
      <c r="R64" s="310"/>
      <c r="S64" s="312"/>
      <c r="T64" s="313"/>
    </row>
    <row r="65" spans="1:20" s="314" customFormat="1" ht="16.5">
      <c r="A65" s="315"/>
      <c r="B65" s="316"/>
      <c r="C65" s="317"/>
      <c r="D65" s="317"/>
      <c r="E65" s="310"/>
      <c r="F65" s="310"/>
      <c r="G65" s="311"/>
      <c r="H65" s="310"/>
      <c r="I65" s="312"/>
      <c r="J65" s="313"/>
      <c r="O65" s="310"/>
      <c r="P65" s="310"/>
      <c r="Q65" s="311"/>
      <c r="R65" s="310"/>
      <c r="S65" s="312"/>
      <c r="T65" s="313"/>
    </row>
    <row r="66" spans="1:20" s="314" customFormat="1" ht="16.5">
      <c r="A66" s="315"/>
      <c r="B66" s="316"/>
      <c r="C66" s="317"/>
      <c r="D66" s="317"/>
      <c r="E66" s="310"/>
      <c r="F66" s="310"/>
      <c r="G66" s="311"/>
      <c r="H66" s="310"/>
      <c r="I66" s="312"/>
      <c r="J66" s="313"/>
      <c r="O66" s="310"/>
      <c r="P66" s="310"/>
      <c r="Q66" s="311"/>
      <c r="R66" s="310"/>
      <c r="S66" s="312"/>
      <c r="T66" s="313"/>
    </row>
    <row r="67" spans="1:20" s="314" customFormat="1" ht="16.5">
      <c r="A67" s="315"/>
      <c r="B67" s="316"/>
      <c r="C67" s="317"/>
      <c r="D67" s="317"/>
      <c r="E67" s="310"/>
      <c r="F67" s="310"/>
      <c r="G67" s="311"/>
      <c r="H67" s="310"/>
      <c r="I67" s="312"/>
      <c r="J67" s="313"/>
      <c r="O67" s="310"/>
      <c r="P67" s="310"/>
      <c r="Q67" s="311"/>
      <c r="R67" s="310"/>
      <c r="S67" s="312"/>
      <c r="T67" s="313"/>
    </row>
    <row r="68" spans="1:20" s="314" customFormat="1" ht="16.5">
      <c r="A68" s="315"/>
      <c r="B68" s="316"/>
      <c r="C68" s="317"/>
      <c r="D68" s="317"/>
      <c r="E68" s="310"/>
      <c r="F68" s="310"/>
      <c r="G68" s="311"/>
      <c r="H68" s="310"/>
      <c r="I68" s="312"/>
      <c r="J68" s="313"/>
      <c r="O68" s="310"/>
      <c r="P68" s="310"/>
      <c r="Q68" s="311"/>
      <c r="R68" s="310"/>
      <c r="S68" s="312"/>
      <c r="T68" s="313"/>
    </row>
    <row r="69" spans="1:20" s="314" customFormat="1" ht="16.5">
      <c r="A69" s="315"/>
      <c r="B69" s="316"/>
      <c r="C69" s="317"/>
      <c r="D69" s="317"/>
      <c r="E69" s="310"/>
      <c r="F69" s="310"/>
      <c r="G69" s="311"/>
      <c r="H69" s="310"/>
      <c r="I69" s="312"/>
      <c r="J69" s="313"/>
      <c r="O69" s="310"/>
      <c r="P69" s="310"/>
      <c r="Q69" s="311"/>
      <c r="R69" s="310"/>
      <c r="S69" s="312"/>
      <c r="T69" s="313"/>
    </row>
    <row r="70" spans="1:20" s="314" customFormat="1" ht="16.5">
      <c r="A70" s="315"/>
      <c r="B70" s="316"/>
      <c r="C70" s="317"/>
      <c r="D70" s="317"/>
      <c r="E70" s="310"/>
      <c r="F70" s="310"/>
      <c r="G70" s="311"/>
      <c r="H70" s="310"/>
      <c r="I70" s="312"/>
      <c r="J70" s="313"/>
      <c r="O70" s="310"/>
      <c r="P70" s="310"/>
      <c r="Q70" s="311"/>
      <c r="R70" s="310"/>
      <c r="S70" s="312"/>
      <c r="T70" s="313"/>
    </row>
    <row r="71" spans="1:20" s="314" customFormat="1" ht="16.5">
      <c r="A71" s="315"/>
      <c r="B71" s="316"/>
      <c r="C71" s="317"/>
      <c r="D71" s="317"/>
      <c r="E71" s="310"/>
      <c r="F71" s="310"/>
      <c r="G71" s="311"/>
      <c r="H71" s="310"/>
      <c r="I71" s="312"/>
      <c r="J71" s="313"/>
      <c r="O71" s="310"/>
      <c r="P71" s="310"/>
      <c r="Q71" s="311"/>
      <c r="R71" s="310"/>
      <c r="S71" s="312"/>
      <c r="T71" s="313"/>
    </row>
    <row r="72" spans="1:20" s="314" customFormat="1" ht="16.5">
      <c r="A72" s="315"/>
      <c r="B72" s="316"/>
      <c r="C72" s="317"/>
      <c r="D72" s="317"/>
      <c r="E72" s="310"/>
      <c r="F72" s="310"/>
      <c r="G72" s="311"/>
      <c r="H72" s="310"/>
      <c r="I72" s="312"/>
      <c r="J72" s="313"/>
      <c r="O72" s="310"/>
      <c r="P72" s="310"/>
      <c r="Q72" s="311"/>
      <c r="R72" s="310"/>
      <c r="S72" s="312"/>
      <c r="T72" s="313"/>
    </row>
    <row r="73" spans="1:20" s="314" customFormat="1" ht="16.5">
      <c r="A73" s="315"/>
      <c r="B73" s="316"/>
      <c r="C73" s="317"/>
      <c r="D73" s="317"/>
      <c r="E73" s="310"/>
      <c r="F73" s="310"/>
      <c r="G73" s="311"/>
      <c r="H73" s="310"/>
      <c r="I73" s="312"/>
      <c r="J73" s="313"/>
      <c r="O73" s="310"/>
      <c r="P73" s="310"/>
      <c r="Q73" s="311"/>
      <c r="R73" s="310"/>
      <c r="S73" s="312"/>
      <c r="T73" s="313"/>
    </row>
    <row r="74" spans="1:20" s="314" customFormat="1" ht="16.5">
      <c r="A74" s="315"/>
      <c r="B74" s="316"/>
      <c r="C74" s="317"/>
      <c r="D74" s="317"/>
      <c r="E74" s="310"/>
      <c r="F74" s="310"/>
      <c r="G74" s="311"/>
      <c r="H74" s="310"/>
      <c r="I74" s="312"/>
      <c r="J74" s="313"/>
      <c r="O74" s="310"/>
      <c r="P74" s="310"/>
      <c r="Q74" s="311"/>
      <c r="R74" s="310"/>
      <c r="S74" s="312"/>
      <c r="T74" s="313"/>
    </row>
    <row r="75" spans="1:20" s="314" customFormat="1" ht="16.5">
      <c r="A75" s="315"/>
      <c r="B75" s="316"/>
      <c r="C75" s="317"/>
      <c r="D75" s="317"/>
      <c r="E75" s="310"/>
      <c r="F75" s="310"/>
      <c r="G75" s="311"/>
      <c r="H75" s="310"/>
      <c r="I75" s="312"/>
      <c r="J75" s="313"/>
      <c r="O75" s="310"/>
      <c r="P75" s="310"/>
      <c r="Q75" s="311"/>
      <c r="R75" s="310"/>
      <c r="S75" s="312"/>
      <c r="T75" s="313"/>
    </row>
    <row r="76" spans="1:20" s="314" customFormat="1" ht="16.5">
      <c r="A76" s="315"/>
      <c r="B76" s="316"/>
      <c r="C76" s="317"/>
      <c r="D76" s="317"/>
      <c r="E76" s="310"/>
      <c r="F76" s="310"/>
      <c r="G76" s="311"/>
      <c r="H76" s="310"/>
      <c r="I76" s="312"/>
      <c r="J76" s="313"/>
      <c r="O76" s="310"/>
      <c r="P76" s="310"/>
      <c r="Q76" s="311"/>
      <c r="R76" s="310"/>
      <c r="S76" s="312"/>
      <c r="T76" s="313"/>
    </row>
    <row r="77" spans="1:20" s="314" customFormat="1" ht="16.5">
      <c r="A77" s="315"/>
      <c r="B77" s="316"/>
      <c r="C77" s="317"/>
      <c r="D77" s="317"/>
      <c r="E77" s="310"/>
      <c r="F77" s="310"/>
      <c r="G77" s="311"/>
      <c r="H77" s="310"/>
      <c r="I77" s="312"/>
      <c r="J77" s="313"/>
      <c r="O77" s="310"/>
      <c r="P77" s="310"/>
      <c r="Q77" s="311"/>
      <c r="R77" s="310"/>
      <c r="S77" s="312"/>
      <c r="T77" s="313"/>
    </row>
    <row r="78" spans="1:20" s="314" customFormat="1" ht="16.5">
      <c r="A78" s="315"/>
      <c r="B78" s="316"/>
      <c r="C78" s="317"/>
      <c r="D78" s="317"/>
      <c r="E78" s="310"/>
      <c r="F78" s="310"/>
      <c r="G78" s="311"/>
      <c r="H78" s="310"/>
      <c r="I78" s="312"/>
      <c r="J78" s="313"/>
      <c r="O78" s="310"/>
      <c r="P78" s="310"/>
      <c r="Q78" s="311"/>
      <c r="R78" s="310"/>
      <c r="S78" s="312"/>
      <c r="T78" s="313"/>
    </row>
    <row r="79" spans="1:20" s="314" customFormat="1" ht="16.5">
      <c r="A79" s="315"/>
      <c r="B79" s="316"/>
      <c r="C79" s="317"/>
      <c r="D79" s="317"/>
      <c r="E79" s="310"/>
      <c r="F79" s="310"/>
      <c r="G79" s="311"/>
      <c r="H79" s="310"/>
      <c r="I79" s="312"/>
      <c r="J79" s="313"/>
      <c r="O79" s="310"/>
      <c r="P79" s="310"/>
      <c r="Q79" s="311"/>
      <c r="R79" s="310"/>
      <c r="S79" s="312"/>
      <c r="T79" s="313"/>
    </row>
    <row r="80" spans="1:20" s="314" customFormat="1" ht="16.5">
      <c r="A80" s="315"/>
      <c r="B80" s="316"/>
      <c r="C80" s="317"/>
      <c r="D80" s="317"/>
      <c r="E80" s="310"/>
      <c r="F80" s="310"/>
      <c r="G80" s="311"/>
      <c r="H80" s="310"/>
      <c r="I80" s="312"/>
      <c r="J80" s="313"/>
      <c r="O80" s="310"/>
      <c r="P80" s="310"/>
      <c r="Q80" s="311"/>
      <c r="R80" s="310"/>
      <c r="S80" s="312"/>
      <c r="T80" s="313"/>
    </row>
    <row r="81" spans="1:20" s="314" customFormat="1" ht="16.5">
      <c r="A81" s="315"/>
      <c r="B81" s="316"/>
      <c r="C81" s="317"/>
      <c r="D81" s="317"/>
      <c r="E81" s="310"/>
      <c r="F81" s="310"/>
      <c r="G81" s="311"/>
      <c r="H81" s="310"/>
      <c r="I81" s="312"/>
      <c r="J81" s="313"/>
      <c r="O81" s="310"/>
      <c r="P81" s="310"/>
      <c r="Q81" s="311"/>
      <c r="R81" s="310"/>
      <c r="S81" s="312"/>
      <c r="T81" s="313"/>
    </row>
    <row r="82" spans="1:20" s="314" customFormat="1" ht="16.5">
      <c r="A82" s="315"/>
      <c r="B82" s="316"/>
      <c r="C82" s="317"/>
      <c r="D82" s="317"/>
      <c r="E82" s="310"/>
      <c r="F82" s="310"/>
      <c r="G82" s="311"/>
      <c r="H82" s="310"/>
      <c r="I82" s="312"/>
      <c r="J82" s="313"/>
      <c r="O82" s="310"/>
      <c r="P82" s="310"/>
      <c r="Q82" s="311"/>
      <c r="R82" s="310"/>
      <c r="S82" s="312"/>
      <c r="T82" s="313"/>
    </row>
    <row r="83" spans="1:20" s="314" customFormat="1" ht="16.5">
      <c r="A83" s="315"/>
      <c r="B83" s="316"/>
      <c r="C83" s="317"/>
      <c r="D83" s="317"/>
      <c r="E83" s="310"/>
      <c r="F83" s="310"/>
      <c r="G83" s="311"/>
      <c r="H83" s="310"/>
      <c r="I83" s="312"/>
      <c r="J83" s="313"/>
      <c r="O83" s="310"/>
      <c r="P83" s="310"/>
      <c r="Q83" s="311"/>
      <c r="R83" s="310"/>
      <c r="S83" s="312"/>
      <c r="T83" s="313"/>
    </row>
    <row r="84" spans="1:20" s="314" customFormat="1" ht="16.5">
      <c r="A84" s="315"/>
      <c r="B84" s="316"/>
      <c r="C84" s="317"/>
      <c r="D84" s="317"/>
      <c r="E84" s="310"/>
      <c r="F84" s="310"/>
      <c r="G84" s="311"/>
      <c r="H84" s="310"/>
      <c r="I84" s="312"/>
      <c r="J84" s="313"/>
      <c r="O84" s="310"/>
      <c r="P84" s="310"/>
      <c r="Q84" s="311"/>
      <c r="R84" s="310"/>
      <c r="S84" s="312"/>
      <c r="T84" s="313"/>
    </row>
    <row r="85" spans="1:20" s="314" customFormat="1" ht="16.5">
      <c r="A85" s="315"/>
      <c r="B85" s="316"/>
      <c r="C85" s="317"/>
      <c r="D85" s="317"/>
      <c r="E85" s="310"/>
      <c r="F85" s="310"/>
      <c r="G85" s="311"/>
      <c r="H85" s="310"/>
      <c r="I85" s="312"/>
      <c r="J85" s="313"/>
      <c r="O85" s="310"/>
      <c r="P85" s="310"/>
      <c r="Q85" s="311"/>
      <c r="R85" s="310"/>
      <c r="S85" s="312"/>
      <c r="T85" s="313"/>
    </row>
    <row r="86" spans="1:20" s="314" customFormat="1" ht="16.5">
      <c r="A86" s="315"/>
      <c r="B86" s="316"/>
      <c r="C86" s="317"/>
      <c r="D86" s="317"/>
      <c r="E86" s="310"/>
      <c r="F86" s="310"/>
      <c r="G86" s="311"/>
      <c r="H86" s="310"/>
      <c r="I86" s="312"/>
      <c r="J86" s="313"/>
      <c r="O86" s="310"/>
      <c r="P86" s="310"/>
      <c r="Q86" s="311"/>
      <c r="R86" s="310"/>
      <c r="S86" s="312"/>
      <c r="T86" s="313"/>
    </row>
    <row r="87" spans="1:20" s="314" customFormat="1" ht="16.5">
      <c r="A87" s="315"/>
      <c r="B87" s="316"/>
      <c r="C87" s="317"/>
      <c r="D87" s="317"/>
      <c r="E87" s="310"/>
      <c r="F87" s="310"/>
      <c r="G87" s="311"/>
      <c r="H87" s="310"/>
      <c r="I87" s="312"/>
      <c r="J87" s="313"/>
      <c r="O87" s="310"/>
      <c r="P87" s="310"/>
      <c r="Q87" s="311"/>
      <c r="R87" s="310"/>
      <c r="S87" s="312"/>
      <c r="T87" s="313"/>
    </row>
    <row r="88" spans="1:20" s="314" customFormat="1" ht="16.5">
      <c r="A88" s="315"/>
      <c r="B88" s="316"/>
      <c r="C88" s="317"/>
      <c r="D88" s="317"/>
      <c r="E88" s="310"/>
      <c r="F88" s="310"/>
      <c r="G88" s="311"/>
      <c r="H88" s="310"/>
      <c r="I88" s="312"/>
      <c r="J88" s="313"/>
      <c r="O88" s="310"/>
      <c r="P88" s="310"/>
      <c r="Q88" s="311"/>
      <c r="R88" s="310"/>
      <c r="S88" s="312"/>
      <c r="T88" s="313"/>
    </row>
    <row r="89" spans="1:20" s="314" customFormat="1" ht="16.5">
      <c r="A89" s="315"/>
      <c r="B89" s="316"/>
      <c r="C89" s="317"/>
      <c r="D89" s="317"/>
      <c r="E89" s="310"/>
      <c r="F89" s="310"/>
      <c r="G89" s="311"/>
      <c r="H89" s="310"/>
      <c r="I89" s="312"/>
      <c r="J89" s="313"/>
      <c r="O89" s="310"/>
      <c r="P89" s="310"/>
      <c r="Q89" s="311"/>
      <c r="R89" s="310"/>
      <c r="S89" s="312"/>
      <c r="T89" s="313"/>
    </row>
    <row r="90" spans="1:20" s="314" customFormat="1" ht="16.5">
      <c r="A90" s="315"/>
      <c r="B90" s="316"/>
      <c r="C90" s="317"/>
      <c r="D90" s="317"/>
      <c r="E90" s="310"/>
      <c r="F90" s="310"/>
      <c r="G90" s="311"/>
      <c r="H90" s="310"/>
      <c r="I90" s="312"/>
      <c r="J90" s="313"/>
      <c r="O90" s="310"/>
      <c r="P90" s="310"/>
      <c r="Q90" s="311"/>
      <c r="R90" s="310"/>
      <c r="S90" s="312"/>
      <c r="T90" s="313"/>
    </row>
    <row r="91" spans="1:20" s="314" customFormat="1" ht="16.5">
      <c r="A91" s="315"/>
      <c r="B91" s="316"/>
      <c r="C91" s="317"/>
      <c r="D91" s="317"/>
      <c r="E91" s="310"/>
      <c r="F91" s="310"/>
      <c r="G91" s="311"/>
      <c r="H91" s="310"/>
      <c r="I91" s="312"/>
      <c r="J91" s="313"/>
      <c r="O91" s="310"/>
      <c r="P91" s="310"/>
      <c r="Q91" s="311"/>
      <c r="R91" s="310"/>
      <c r="S91" s="312"/>
      <c r="T91" s="313"/>
    </row>
    <row r="92" spans="1:20" s="314" customFormat="1" ht="16.5">
      <c r="A92" s="315"/>
      <c r="B92" s="316"/>
      <c r="C92" s="317"/>
      <c r="D92" s="317"/>
      <c r="E92" s="310"/>
      <c r="F92" s="310"/>
      <c r="G92" s="311"/>
      <c r="H92" s="310"/>
      <c r="I92" s="312"/>
      <c r="J92" s="313"/>
      <c r="O92" s="310"/>
      <c r="P92" s="310"/>
      <c r="Q92" s="311"/>
      <c r="R92" s="310"/>
      <c r="S92" s="312"/>
      <c r="T92" s="313"/>
    </row>
    <row r="93" spans="1:20" s="314" customFormat="1" ht="16.5">
      <c r="A93" s="315"/>
      <c r="B93" s="316"/>
      <c r="C93" s="317"/>
      <c r="D93" s="317"/>
      <c r="E93" s="310"/>
      <c r="F93" s="310"/>
      <c r="G93" s="311"/>
      <c r="H93" s="310"/>
      <c r="I93" s="312"/>
      <c r="J93" s="313"/>
      <c r="O93" s="310"/>
      <c r="P93" s="310"/>
      <c r="Q93" s="311"/>
      <c r="R93" s="310"/>
      <c r="S93" s="312"/>
      <c r="T93" s="313"/>
    </row>
    <row r="94" spans="1:20" s="314" customFormat="1" ht="16.5">
      <c r="A94" s="315"/>
      <c r="B94" s="316"/>
      <c r="C94" s="317"/>
      <c r="D94" s="317"/>
      <c r="E94" s="310"/>
      <c r="F94" s="310"/>
      <c r="G94" s="311"/>
      <c r="H94" s="310"/>
      <c r="I94" s="312"/>
      <c r="J94" s="313"/>
      <c r="O94" s="310"/>
      <c r="P94" s="310"/>
      <c r="Q94" s="311"/>
      <c r="R94" s="310"/>
      <c r="S94" s="312"/>
      <c r="T94" s="313"/>
    </row>
    <row r="95" spans="1:20" s="314" customFormat="1" ht="16.5">
      <c r="A95" s="315"/>
      <c r="B95" s="316"/>
      <c r="C95" s="317"/>
      <c r="D95" s="317"/>
      <c r="E95" s="310"/>
      <c r="F95" s="310"/>
      <c r="G95" s="311"/>
      <c r="H95" s="310"/>
      <c r="I95" s="312"/>
      <c r="J95" s="313"/>
      <c r="O95" s="310"/>
      <c r="P95" s="310"/>
      <c r="Q95" s="311"/>
      <c r="R95" s="310"/>
      <c r="S95" s="312"/>
      <c r="T95" s="313"/>
    </row>
    <row r="96" spans="1:20" s="314" customFormat="1" ht="16.5">
      <c r="A96" s="315"/>
      <c r="B96" s="316"/>
      <c r="C96" s="317"/>
      <c r="D96" s="317"/>
      <c r="E96" s="310"/>
      <c r="F96" s="310"/>
      <c r="G96" s="311"/>
      <c r="H96" s="310"/>
      <c r="I96" s="312"/>
      <c r="J96" s="313"/>
      <c r="O96" s="310"/>
      <c r="P96" s="310"/>
      <c r="Q96" s="311"/>
      <c r="R96" s="310"/>
      <c r="S96" s="312"/>
      <c r="T96" s="313"/>
    </row>
    <row r="97" spans="1:20" s="314" customFormat="1" ht="16.5">
      <c r="A97" s="315"/>
      <c r="B97" s="316"/>
      <c r="C97" s="317"/>
      <c r="D97" s="317"/>
      <c r="E97" s="310"/>
      <c r="F97" s="310"/>
      <c r="G97" s="311"/>
      <c r="H97" s="310"/>
      <c r="I97" s="312"/>
      <c r="J97" s="313"/>
      <c r="O97" s="310"/>
      <c r="P97" s="310"/>
      <c r="Q97" s="311"/>
      <c r="R97" s="310"/>
      <c r="S97" s="312"/>
      <c r="T97" s="313"/>
    </row>
    <row r="98" spans="1:20" s="314" customFormat="1" ht="16.5">
      <c r="A98" s="315"/>
      <c r="B98" s="316"/>
      <c r="C98" s="317"/>
      <c r="D98" s="317"/>
      <c r="E98" s="310"/>
      <c r="F98" s="310"/>
      <c r="G98" s="311"/>
      <c r="H98" s="310"/>
      <c r="I98" s="312"/>
      <c r="J98" s="313"/>
      <c r="O98" s="310"/>
      <c r="P98" s="310"/>
      <c r="Q98" s="311"/>
      <c r="R98" s="310"/>
      <c r="S98" s="312"/>
      <c r="T98" s="313"/>
    </row>
    <row r="99" spans="1:20" s="314" customFormat="1" ht="16.5">
      <c r="A99" s="315"/>
      <c r="B99" s="316"/>
      <c r="C99" s="317"/>
      <c r="D99" s="317"/>
      <c r="E99" s="310"/>
      <c r="F99" s="310"/>
      <c r="G99" s="311"/>
      <c r="H99" s="310"/>
      <c r="I99" s="312"/>
      <c r="J99" s="313"/>
      <c r="O99" s="310"/>
      <c r="P99" s="310"/>
      <c r="Q99" s="311"/>
      <c r="R99" s="310"/>
      <c r="S99" s="312"/>
      <c r="T99" s="313"/>
    </row>
    <row r="100" spans="1:20" s="314" customFormat="1" ht="16.5">
      <c r="A100" s="315"/>
      <c r="B100" s="316"/>
      <c r="C100" s="317"/>
      <c r="D100" s="317"/>
      <c r="E100" s="310"/>
      <c r="F100" s="310"/>
      <c r="G100" s="311"/>
      <c r="H100" s="310"/>
      <c r="I100" s="312"/>
      <c r="J100" s="313"/>
      <c r="O100" s="310"/>
      <c r="P100" s="310"/>
      <c r="Q100" s="311"/>
      <c r="R100" s="310"/>
      <c r="S100" s="312"/>
      <c r="T100" s="313"/>
    </row>
  </sheetData>
  <mergeCells count="25">
    <mergeCell ref="M40:N40"/>
    <mergeCell ref="L24:M24"/>
    <mergeCell ref="L25:M25"/>
    <mergeCell ref="A40:J40"/>
    <mergeCell ref="B31:C31"/>
    <mergeCell ref="B32:C32"/>
    <mergeCell ref="B24:C24"/>
    <mergeCell ref="L18:M18"/>
    <mergeCell ref="A20:C20"/>
    <mergeCell ref="A21:C21"/>
    <mergeCell ref="B23:C23"/>
    <mergeCell ref="L13:M13"/>
    <mergeCell ref="B14:C14"/>
    <mergeCell ref="L14:M14"/>
    <mergeCell ref="B15:C15"/>
    <mergeCell ref="B13:C13"/>
    <mergeCell ref="A2:J2"/>
    <mergeCell ref="S4:T4"/>
    <mergeCell ref="A6:D6"/>
    <mergeCell ref="B12:C12"/>
    <mergeCell ref="L12:M12"/>
    <mergeCell ref="B16:C16"/>
    <mergeCell ref="B17:C17"/>
    <mergeCell ref="B25:C25"/>
    <mergeCell ref="B26:C26"/>
  </mergeCells>
  <printOptions horizontalCentered="1"/>
  <pageMargins left="0.5905511811023623" right="0.5905511811023623" top="0.3937007874015748" bottom="1.1811023622047245" header="0" footer="0"/>
  <pageSetup horizontalDpi="300" verticalDpi="3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temp</dc:creator>
  <cp:keywords/>
  <dc:description/>
  <cp:lastModifiedBy>temp</cp:lastModifiedBy>
  <dcterms:created xsi:type="dcterms:W3CDTF">2006-04-27T09:54:27Z</dcterms:created>
  <dcterms:modified xsi:type="dcterms:W3CDTF">2006-04-27T09:54:29Z</dcterms:modified>
  <cp:category/>
  <cp:version/>
  <cp:contentType/>
  <cp:contentStatus/>
</cp:coreProperties>
</file>