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1"/>
  </bookViews>
  <sheets>
    <sheet name="來源用途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<sst xmlns="http://schemas.openxmlformats.org/spreadsheetml/2006/main" count="87" uniqueCount="70">
  <si>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</si>
  <si>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</si>
  <si>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</si>
  <si>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</si>
  <si>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</si>
  <si>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</si>
  <si>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</si>
  <si>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</si>
  <si>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</si>
  <si>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</si>
  <si>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</si>
  <si>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</si>
  <si>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</si>
  <si>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</si>
  <si>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本年度決算核定數</t>
  </si>
  <si>
    <t>上年度決算審定數</t>
  </si>
  <si>
    <t>比 較 增(+) 減(-)</t>
  </si>
  <si>
    <t>科              目</t>
  </si>
  <si>
    <t>金     額</t>
  </si>
  <si>
    <t>科             目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</si>
  <si>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</si>
  <si>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</si>
  <si>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</si>
  <si>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</si>
  <si>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</si>
  <si>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</si>
  <si>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</si>
  <si>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</si>
  <si>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</si>
  <si>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</si>
  <si>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</si>
  <si>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</si>
  <si>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</si>
  <si>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</si>
  <si>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</si>
  <si>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</si>
  <si>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</si>
  <si>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</si>
  <si>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</si>
  <si>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</si>
  <si>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</si>
  <si>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</si>
  <si>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</si>
  <si>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</si>
  <si>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</si>
  <si>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</si>
  <si>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</si>
  <si>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</si>
  <si>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</si>
  <si>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合             計</t>
  </si>
  <si>
    <t xml:space="preserve"> 基金來源、用途及餘絀決算表</t>
  </si>
  <si>
    <t>原 列 決 算 數</t>
  </si>
  <si>
    <t>修    正    數</t>
  </si>
  <si>
    <t>決 算 核 定 數</t>
  </si>
  <si>
    <t>基金來源</t>
  </si>
  <si>
    <t>　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</si>
  <si>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</si>
  <si>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</si>
  <si>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</si>
  <si>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</si>
  <si>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醫療服務業開發基金</t>
  </si>
  <si>
    <r>
      <t>醫療服務業發展</t>
    </r>
    <r>
      <rPr>
        <sz val="10"/>
        <rFont val="細明體"/>
        <family val="3"/>
      </rPr>
      <t>計畫</t>
    </r>
  </si>
  <si>
    <t>中華民國95年</t>
  </si>
  <si>
    <t xml:space="preserve">醫療服務業開發 </t>
  </si>
  <si>
    <t xml:space="preserve"> 基金平衡表</t>
  </si>
  <si>
    <r>
      <t xml:space="preserve">   10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</si>
  <si>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 xml:space="preserve">       1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1</t>
    </r>
    <r>
      <rPr>
        <b/>
        <sz val="14"/>
        <rFont val="華康粗明體"/>
        <family val="3"/>
      </rPr>
      <t>日至</t>
    </r>
    <r>
      <rPr>
        <b/>
        <sz val="14"/>
        <rFont val="Times New Roman"/>
        <family val="1"/>
      </rPr>
      <t xml:space="preserve"> 10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</si>
  <si>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 xml:space="preserve">  </t>
    </r>
    <r>
      <rPr>
        <b/>
        <sz val="14"/>
        <rFont val="華康粗明體"/>
        <family val="3"/>
      </rP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</si>
  <si>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t xml:space="preserve"> 註:1.本院衛生署鑑於設置「醫療服務業開發基金」之法源依據為「促進醫療服務業發展條例」業於95年1月間廢止
      0950006613號函同意自95年11月1日起裁撤，並依決算法第十一條之規定辦理決算。
    2.本表所列餘存權益均屬現金，依中央政府特種基金管理準則之規定悉數解繳國庫。</t>
  </si>
  <si>
    <r>
      <t xml:space="preserve">       </t>
    </r>
    <r>
      <rPr>
        <b/>
        <sz val="10"/>
        <rFont val="細明體"/>
        <family val="3"/>
      </rPr>
      <t>，爰於</t>
    </r>
    <r>
      <rPr>
        <b/>
        <sz val="10"/>
        <rFont val="Times New Roman"/>
        <family val="1"/>
      </rPr>
      <t>95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10</t>
    </r>
    <r>
      <rPr>
        <b/>
        <sz val="10"/>
        <rFont val="細明體"/>
        <family val="3"/>
      </rPr>
      <t>月</t>
    </r>
    <r>
      <rPr>
        <b/>
        <sz val="10"/>
        <rFont val="Times New Roman"/>
        <family val="1"/>
      </rPr>
      <t>4</t>
    </r>
    <r>
      <rPr>
        <b/>
        <sz val="10"/>
        <rFont val="細明體"/>
        <family val="3"/>
      </rPr>
      <t>日以衛署醫字</t>
    </r>
    <r>
      <rPr>
        <b/>
        <sz val="10"/>
        <rFont val="Times New Roman"/>
        <family val="1"/>
      </rPr>
      <t xml:space="preserve"> 0950204735 </t>
    </r>
    <r>
      <rPr>
        <b/>
        <sz val="10"/>
        <rFont val="細明體"/>
        <family val="3"/>
      </rPr>
      <t>號函報本院裁撤該基金，並經本院以</t>
    </r>
    <r>
      <rPr>
        <b/>
        <sz val="10"/>
        <rFont val="Times New Roman"/>
        <family val="1"/>
      </rPr>
      <t>95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11</t>
    </r>
    <r>
      <rPr>
        <b/>
        <sz val="10"/>
        <rFont val="細明體"/>
        <family val="3"/>
      </rPr>
      <t>月</t>
    </r>
    <r>
      <rPr>
        <b/>
        <sz val="10"/>
        <rFont val="Times New Roman"/>
        <family val="1"/>
      </rPr>
      <t>7</t>
    </r>
    <r>
      <rPr>
        <b/>
        <sz val="10"/>
        <rFont val="細明體"/>
        <family val="3"/>
      </rPr>
      <t xml:space="preserve">日院授主孝一字第
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</si>
</sst>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  <numFmt numFmtId="178" formatCode="_(&quot; +&quot;* #,##0_);_(&quot; –&quot;* #,##0_);_(* &quot;&quot;_);_(@_)"/>
    <numFmt numFmtId="179" formatCode="_(* #,##0.00_);_(* #,##0.00_);_(* &quot;&quot;_);_(@_)"/>
    <numFmt numFmtId="180" formatCode="_(* #,##0.00_);_(&quot;–&quot;* #,##0.00_);_(* &quot;…&quot;_);_(@_)"/>
    <numFmt numFmtId="181" formatCode="_(&quot; +&quot;* #,##0.00_);_(&quot;–&quot;* #,##0.00_);_(* &quot;…&quot;_);_(@_)"/>
    <numFmt numFmtId="182" formatCode="_(* #,##0.00_);_(* #,##0.00_);_(* &quot;…&quot;_);_(@_)"/>
    <numFmt numFmtId="183" formatCode="_(* #,##0_);_(* \(#,##0\);_(* &quot;-&quot;_);_(@_)"/>
  </numFmts>
  <fonts count="5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sz val="10"/>
      <name val="Arial"/>
      <family val="2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" xfId="0" applyFont="1" applyBorder="1" applyAlignment="1" applyProtection="1" quotePrefix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 quotePrefix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5" fillId="0" borderId="0" xfId="0" applyFont="1" applyAlignment="1" applyProtection="1">
      <alignment vertical="center"/>
      <protection/>
    </xf>
    <xf numFmtId="176" fontId="21" fillId="0" borderId="4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7" fontId="21" fillId="0" borderId="4" xfId="0" applyNumberFormat="1" applyFont="1" applyBorder="1" applyAlignment="1" applyProtection="1">
      <alignment horizontal="right" vertical="center"/>
      <protection/>
    </xf>
    <xf numFmtId="176" fontId="21" fillId="0" borderId="5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 quotePrefix="1">
      <alignment horizontal="left" vertical="center"/>
      <protection/>
    </xf>
    <xf numFmtId="49" fontId="27" fillId="0" borderId="0" xfId="0" applyNumberFormat="1" applyFont="1" applyBorder="1" applyAlignment="1" applyProtection="1" quotePrefix="1">
      <alignment horizontal="distributed" vertical="center"/>
      <protection/>
    </xf>
    <xf numFmtId="49" fontId="28" fillId="0" borderId="4" xfId="0" applyNumberFormat="1" applyFont="1" applyBorder="1" applyAlignment="1" applyProtection="1" quotePrefix="1">
      <alignment horizontal="distributed"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 quotePrefix="1">
      <alignment horizontal="distributed" vertical="center"/>
      <protection/>
    </xf>
    <xf numFmtId="49" fontId="11" fillId="0" borderId="4" xfId="0" applyNumberFormat="1" applyFont="1" applyBorder="1" applyAlignment="1" applyProtection="1" quotePrefix="1">
      <alignment horizontal="distributed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0" fontId="21" fillId="0" borderId="5" xfId="0" applyFont="1" applyBorder="1" applyAlignment="1">
      <alignment horizontal="right"/>
    </xf>
    <xf numFmtId="176" fontId="21" fillId="0" borderId="4" xfId="0" applyNumberFormat="1" applyFont="1" applyBorder="1" applyAlignment="1" applyProtection="1">
      <alignment horizontal="right" vertical="center"/>
      <protection locked="0"/>
    </xf>
    <xf numFmtId="177" fontId="21" fillId="0" borderId="4" xfId="0" applyNumberFormat="1" applyFont="1" applyBorder="1" applyAlignment="1" applyProtection="1">
      <alignment horizontal="right" vertical="center"/>
      <protection locked="0"/>
    </xf>
    <xf numFmtId="49" fontId="28" fillId="0" borderId="0" xfId="0" applyNumberFormat="1" applyFont="1" applyBorder="1" applyAlignment="1" applyProtection="1" quotePrefix="1">
      <alignment horizontal="lef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0" fontId="5" fillId="0" borderId="5" xfId="0" applyFont="1" applyBorder="1" applyAlignment="1">
      <alignment horizontal="right"/>
    </xf>
    <xf numFmtId="49" fontId="12" fillId="0" borderId="6" xfId="0" applyNumberFormat="1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>
      <alignment vertical="center"/>
      <protection/>
    </xf>
    <xf numFmtId="49" fontId="10" fillId="0" borderId="6" xfId="0" applyNumberFormat="1" applyFont="1" applyBorder="1" applyAlignment="1" applyProtection="1" quotePrefix="1">
      <alignment horizontal="distributed" vertical="center"/>
      <protection/>
    </xf>
    <xf numFmtId="49" fontId="11" fillId="0" borderId="7" xfId="0" applyNumberFormat="1" applyFont="1" applyBorder="1" applyAlignment="1" applyProtection="1" quotePrefix="1">
      <alignment horizontal="distributed" vertical="center"/>
      <protection/>
    </xf>
    <xf numFmtId="176" fontId="21" fillId="0" borderId="7" xfId="0" applyNumberFormat="1" applyFont="1" applyBorder="1" applyAlignment="1" applyProtection="1">
      <alignment horizontal="right" vertical="center"/>
      <protection/>
    </xf>
    <xf numFmtId="176" fontId="21" fillId="0" borderId="8" xfId="0" applyNumberFormat="1" applyFont="1" applyBorder="1" applyAlignment="1" applyProtection="1">
      <alignment horizontal="right" vertical="center"/>
      <protection/>
    </xf>
    <xf numFmtId="176" fontId="21" fillId="0" borderId="9" xfId="0" applyNumberFormat="1" applyFont="1" applyBorder="1" applyAlignment="1" applyProtection="1">
      <alignment horizontal="right" vertical="center"/>
      <protection/>
    </xf>
    <xf numFmtId="177" fontId="21" fillId="0" borderId="7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distributed"/>
    </xf>
    <xf numFmtId="0" fontId="26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21" fillId="0" borderId="0" xfId="0" applyNumberFormat="1" applyFont="1" applyBorder="1" applyAlignment="1" applyProtection="1">
      <alignment horizontal="right" vertical="center"/>
      <protection/>
    </xf>
    <xf numFmtId="0" fontId="11" fillId="0" borderId="6" xfId="0" applyFont="1" applyBorder="1" applyAlignment="1" applyProtection="1" quotePrefix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/>
    </xf>
    <xf numFmtId="181" fontId="1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Alignment="1" applyProtection="1">
      <alignment horizontal="centerContinuous" vertical="center"/>
      <protection/>
    </xf>
    <xf numFmtId="181" fontId="6" fillId="0" borderId="0" xfId="0" applyNumberFormat="1" applyFont="1" applyAlignment="1" applyProtection="1">
      <alignment horizontal="centerContinuous" vertical="center"/>
      <protection/>
    </xf>
    <xf numFmtId="0" fontId="38" fillId="0" borderId="0" xfId="0" applyFont="1" applyBorder="1" applyAlignment="1" applyProtection="1">
      <alignment horizontal="right" vertical="center"/>
      <protection/>
    </xf>
    <xf numFmtId="41" fontId="7" fillId="0" borderId="0" xfId="17" applyFont="1" applyAlignment="1" applyProtection="1">
      <alignment vertical="center"/>
      <protection/>
    </xf>
    <xf numFmtId="41" fontId="7" fillId="0" borderId="0" xfId="17" applyFont="1" applyAlignment="1" applyProtection="1">
      <alignment horizontal="centerContinuous" vertical="center"/>
      <protection/>
    </xf>
    <xf numFmtId="41" fontId="39" fillId="0" borderId="0" xfId="17" applyFont="1" applyAlignment="1" applyProtection="1">
      <alignment horizontal="centerContinuous" vertical="center"/>
      <protection/>
    </xf>
    <xf numFmtId="180" fontId="7" fillId="0" borderId="0" xfId="17" applyNumberFormat="1" applyFont="1" applyAlignment="1" applyProtection="1">
      <alignment horizontal="centerContinuous" vertical="center"/>
      <protection/>
    </xf>
    <xf numFmtId="181" fontId="7" fillId="0" borderId="0" xfId="17" applyNumberFormat="1" applyFont="1" applyAlignment="1" applyProtection="1" quotePrefix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180" fontId="12" fillId="0" borderId="3" xfId="0" applyNumberFormat="1" applyFont="1" applyBorder="1" applyAlignment="1" applyProtection="1">
      <alignment horizontal="centerContinuous" vertical="center"/>
      <protection/>
    </xf>
    <xf numFmtId="180" fontId="12" fillId="0" borderId="1" xfId="0" applyNumberFormat="1" applyFont="1" applyBorder="1" applyAlignment="1" applyProtection="1">
      <alignment horizontal="centerContinuous" vertical="center"/>
      <protection/>
    </xf>
    <xf numFmtId="181" fontId="12" fillId="0" borderId="3" xfId="0" applyNumberFormat="1" applyFont="1" applyBorder="1" applyAlignment="1" applyProtection="1">
      <alignment horizontal="centerContinuous" vertical="center"/>
      <protection/>
    </xf>
    <xf numFmtId="0" fontId="12" fillId="0" borderId="3" xfId="0" applyFont="1" applyBorder="1" applyAlignment="1" applyProtection="1">
      <alignment horizontal="centerContinuous" vertical="center"/>
      <protection/>
    </xf>
    <xf numFmtId="0" fontId="12" fillId="0" borderId="12" xfId="0" applyFont="1" applyBorder="1" applyAlignment="1" applyProtection="1">
      <alignment vertical="center"/>
      <protection/>
    </xf>
    <xf numFmtId="180" fontId="12" fillId="0" borderId="13" xfId="0" applyNumberFormat="1" applyFont="1" applyBorder="1" applyAlignment="1" applyProtection="1" quotePrefix="1">
      <alignment horizontal="center" vertical="center"/>
      <protection/>
    </xf>
    <xf numFmtId="180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 quotePrefix="1">
      <alignment horizontal="left" vertical="center"/>
      <protection/>
    </xf>
    <xf numFmtId="0" fontId="12" fillId="0" borderId="13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41" fillId="0" borderId="4" xfId="0" applyFont="1" applyBorder="1" applyAlignment="1" applyProtection="1">
      <alignment horizontal="left" vertical="center"/>
      <protection/>
    </xf>
    <xf numFmtId="180" fontId="12" fillId="0" borderId="4" xfId="0" applyNumberFormat="1" applyFont="1" applyBorder="1" applyAlignment="1" applyProtection="1" quotePrefix="1">
      <alignment horizontal="right" vertical="center"/>
      <protection/>
    </xf>
    <xf numFmtId="180" fontId="12" fillId="0" borderId="4" xfId="0" applyNumberFormat="1" applyFont="1" applyBorder="1" applyAlignment="1" applyProtection="1">
      <alignment horizontal="right" vertical="center"/>
      <protection/>
    </xf>
    <xf numFmtId="177" fontId="12" fillId="0" borderId="14" xfId="0" applyNumberFormat="1" applyFont="1" applyBorder="1" applyAlignment="1" applyProtection="1" quotePrefix="1">
      <alignment horizontal="right" vertical="center"/>
      <protection/>
    </xf>
    <xf numFmtId="179" fontId="12" fillId="0" borderId="15" xfId="0" applyNumberFormat="1" applyFont="1" applyBorder="1" applyAlignment="1" applyProtection="1">
      <alignment horizontal="right" vertical="center"/>
      <protection/>
    </xf>
    <xf numFmtId="0" fontId="12" fillId="0" borderId="4" xfId="0" applyFont="1" applyBorder="1" applyAlignment="1" applyProtection="1" quotePrefix="1">
      <alignment horizontal="left" vertical="center"/>
      <protection/>
    </xf>
    <xf numFmtId="179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>
      <alignment vertical="center"/>
      <protection/>
    </xf>
    <xf numFmtId="0" fontId="12" fillId="0" borderId="0" xfId="15" applyFont="1" applyBorder="1" applyAlignment="1" applyProtection="1" quotePrefix="1">
      <alignment horizontal="left" vertical="center"/>
      <protection/>
    </xf>
    <xf numFmtId="0" fontId="42" fillId="0" borderId="0" xfId="15" applyFont="1" applyBorder="1" applyAlignment="1" applyProtection="1">
      <alignment vertical="center"/>
      <protection/>
    </xf>
    <xf numFmtId="0" fontId="42" fillId="0" borderId="4" xfId="0" applyFont="1" applyBorder="1" applyAlignment="1" applyProtection="1">
      <alignment vertical="center"/>
      <protection/>
    </xf>
    <xf numFmtId="0" fontId="42" fillId="0" borderId="4" xfId="15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11" fillId="0" borderId="0" xfId="15" applyFont="1" applyBorder="1" applyAlignment="1" applyProtection="1" quotePrefix="1">
      <alignment horizontal="left" vertical="center"/>
      <protection/>
    </xf>
    <xf numFmtId="0" fontId="27" fillId="0" borderId="0" xfId="15" applyFont="1" applyBorder="1" applyAlignment="1" applyProtection="1">
      <alignment horizontal="distributed" vertical="center"/>
      <protection/>
    </xf>
    <xf numFmtId="0" fontId="27" fillId="0" borderId="4" xfId="0" applyFont="1" applyBorder="1" applyAlignment="1" applyProtection="1">
      <alignment vertical="center"/>
      <protection/>
    </xf>
    <xf numFmtId="0" fontId="27" fillId="0" borderId="4" xfId="15" applyFont="1" applyBorder="1" applyAlignment="1" applyProtection="1">
      <alignment horizontal="distributed" vertical="center"/>
      <protection/>
    </xf>
    <xf numFmtId="0" fontId="44" fillId="0" borderId="0" xfId="0" applyFont="1" applyAlignment="1" applyProtection="1">
      <alignment vertical="center"/>
      <protection/>
    </xf>
    <xf numFmtId="0" fontId="43" fillId="0" borderId="0" xfId="15" applyFont="1" applyBorder="1" applyAlignment="1" applyProtection="1">
      <alignment vertical="center"/>
      <protection/>
    </xf>
    <xf numFmtId="0" fontId="34" fillId="0" borderId="0" xfId="15" applyFont="1" applyBorder="1" applyAlignment="1" applyProtection="1">
      <alignment horizontal="distributed" vertical="center"/>
      <protection/>
    </xf>
    <xf numFmtId="0" fontId="34" fillId="0" borderId="4" xfId="0" applyFont="1" applyBorder="1" applyAlignment="1" applyProtection="1" quotePrefix="1">
      <alignment horizontal="distributed" vertical="center"/>
      <protection/>
    </xf>
    <xf numFmtId="0" fontId="32" fillId="0" borderId="0" xfId="15" applyFont="1" applyBorder="1" applyAlignment="1" applyProtection="1">
      <alignment vertical="center"/>
      <protection/>
    </xf>
    <xf numFmtId="0" fontId="34" fillId="0" borderId="0" xfId="15" applyFont="1" applyBorder="1" applyAlignment="1" applyProtection="1" quotePrefix="1">
      <alignment horizontal="distributed" vertical="center"/>
      <protection/>
    </xf>
    <xf numFmtId="0" fontId="34" fillId="0" borderId="4" xfId="15" applyFont="1" applyBorder="1" applyAlignment="1" applyProtection="1" quotePrefix="1">
      <alignment horizontal="distributed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7" fillId="0" borderId="4" xfId="0" applyFont="1" applyBorder="1" applyAlignment="1" applyProtection="1" quotePrefix="1">
      <alignment horizontal="distributed" vertical="center"/>
      <protection/>
    </xf>
    <xf numFmtId="177" fontId="5" fillId="0" borderId="17" xfId="0" applyNumberFormat="1" applyFont="1" applyBorder="1" applyAlignment="1" applyProtection="1">
      <alignment horizontal="right" vertical="center"/>
      <protection/>
    </xf>
    <xf numFmtId="179" fontId="5" fillId="0" borderId="5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3" fillId="0" borderId="4" xfId="15" applyFont="1" applyBorder="1" applyAlignment="1" applyProtection="1">
      <alignment vertical="center"/>
      <protection/>
    </xf>
    <xf numFmtId="0" fontId="27" fillId="0" borderId="0" xfId="15" applyFont="1" applyBorder="1" applyAlignment="1" applyProtection="1" quotePrefix="1">
      <alignment horizontal="distributed" vertical="center"/>
      <protection/>
    </xf>
    <xf numFmtId="0" fontId="27" fillId="0" borderId="4" xfId="15" applyFont="1" applyBorder="1" applyAlignment="1" applyProtection="1" quotePrefix="1">
      <alignment horizontal="distributed" vertical="center"/>
      <protection/>
    </xf>
    <xf numFmtId="179" fontId="21" fillId="0" borderId="5" xfId="0" applyNumberFormat="1" applyFont="1" applyBorder="1" applyAlignment="1" applyProtection="1">
      <alignment horizontal="right" vertical="center"/>
      <protection/>
    </xf>
    <xf numFmtId="180" fontId="21" fillId="0" borderId="4" xfId="0" applyNumberFormat="1" applyFont="1" applyBorder="1" applyAlignment="1" applyProtection="1">
      <alignment vertical="center"/>
      <protection/>
    </xf>
    <xf numFmtId="180" fontId="21" fillId="0" borderId="5" xfId="0" applyNumberFormat="1" applyFont="1" applyBorder="1" applyAlignment="1" applyProtection="1">
      <alignment vertical="center"/>
      <protection/>
    </xf>
    <xf numFmtId="177" fontId="21" fillId="0" borderId="17" xfId="0" applyNumberFormat="1" applyFont="1" applyBorder="1" applyAlignment="1" applyProtection="1">
      <alignment horizontal="right" vertical="center"/>
      <protection/>
    </xf>
    <xf numFmtId="0" fontId="12" fillId="0" borderId="0" xfId="15" applyFont="1" applyBorder="1" applyAlignment="1" applyProtection="1">
      <alignment horizontal="left" vertical="center"/>
      <protection/>
    </xf>
    <xf numFmtId="0" fontId="34" fillId="0" borderId="4" xfId="15" applyFont="1" applyBorder="1" applyAlignment="1" applyProtection="1">
      <alignment vertical="center"/>
      <protection/>
    </xf>
    <xf numFmtId="0" fontId="3" fillId="0" borderId="0" xfId="15" applyFont="1" applyBorder="1" applyAlignment="1" applyProtection="1">
      <alignment vertical="center"/>
      <protection/>
    </xf>
    <xf numFmtId="0" fontId="44" fillId="0" borderId="0" xfId="15" applyFont="1" applyBorder="1" applyAlignment="1" applyProtection="1">
      <alignment vertical="center"/>
      <protection/>
    </xf>
    <xf numFmtId="0" fontId="3" fillId="0" borderId="0" xfId="15" applyFont="1" applyAlignment="1" applyProtection="1">
      <alignment vertical="center"/>
      <protection/>
    </xf>
    <xf numFmtId="0" fontId="12" fillId="0" borderId="6" xfId="0" applyFont="1" applyBorder="1" applyAlignment="1" applyProtection="1" quotePrefix="1">
      <alignment horizontal="left" vertical="center"/>
      <protection/>
    </xf>
    <xf numFmtId="0" fontId="44" fillId="0" borderId="6" xfId="0" applyFont="1" applyBorder="1" applyAlignment="1" applyProtection="1">
      <alignment vertical="center"/>
      <protection/>
    </xf>
    <xf numFmtId="0" fontId="42" fillId="0" borderId="6" xfId="0" applyFont="1" applyBorder="1" applyAlignment="1" applyProtection="1">
      <alignment vertical="center"/>
      <protection/>
    </xf>
    <xf numFmtId="0" fontId="42" fillId="0" borderId="7" xfId="0" applyFont="1" applyBorder="1" applyAlignment="1" applyProtection="1">
      <alignment vertical="center"/>
      <protection/>
    </xf>
    <xf numFmtId="179" fontId="21" fillId="0" borderId="6" xfId="0" applyNumberFormat="1" applyFont="1" applyBorder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180" fontId="47" fillId="0" borderId="0" xfId="0" applyNumberFormat="1" applyFont="1" applyAlignment="1" applyProtection="1">
      <alignment vertical="center"/>
      <protection/>
    </xf>
    <xf numFmtId="180" fontId="44" fillId="0" borderId="0" xfId="0" applyNumberFormat="1" applyFont="1" applyAlignment="1" applyProtection="1">
      <alignment vertical="center"/>
      <protection/>
    </xf>
    <xf numFmtId="181" fontId="44" fillId="0" borderId="0" xfId="0" applyNumberFormat="1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180" fontId="44" fillId="0" borderId="0" xfId="0" applyNumberFormat="1" applyFont="1" applyAlignment="1" applyProtection="1">
      <alignment vertical="center"/>
      <protection locked="0"/>
    </xf>
    <xf numFmtId="180" fontId="47" fillId="0" borderId="0" xfId="0" applyNumberFormat="1" applyFont="1" applyAlignment="1" applyProtection="1">
      <alignment vertical="center"/>
      <protection locked="0"/>
    </xf>
    <xf numFmtId="181" fontId="44" fillId="0" borderId="0" xfId="0" applyNumberFormat="1" applyFont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Continuous" vertical="center"/>
      <protection locked="0"/>
    </xf>
    <xf numFmtId="180" fontId="9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1" xfId="0" applyBorder="1" applyAlignment="1">
      <alignment wrapText="1"/>
    </xf>
    <xf numFmtId="0" fontId="6" fillId="0" borderId="0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 quotePrefix="1">
      <alignment horizontal="center" vertical="center"/>
      <protection/>
    </xf>
    <xf numFmtId="0" fontId="9" fillId="0" borderId="1" xfId="0" applyFont="1" applyBorder="1" applyAlignment="1" applyProtection="1" quotePrefix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3" fillId="0" borderId="6" xfId="0" applyFont="1" applyBorder="1" applyAlignment="1" applyProtection="1" quotePrefix="1">
      <alignment horizontal="right" vertical="center"/>
      <protection/>
    </xf>
    <xf numFmtId="0" fontId="0" fillId="0" borderId="6" xfId="0" applyBorder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1" fontId="21" fillId="0" borderId="11" xfId="0" applyNumberFormat="1" applyFont="1" applyBorder="1" applyAlignment="1" applyProtection="1">
      <alignment horizontal="left" vertical="top" wrapText="1"/>
      <protection locked="0"/>
    </xf>
    <xf numFmtId="1" fontId="21" fillId="0" borderId="11" xfId="0" applyNumberFormat="1" applyFont="1" applyBorder="1" applyAlignment="1" applyProtection="1">
      <alignment horizontal="left" vertical="top"/>
      <protection locked="0"/>
    </xf>
    <xf numFmtId="181" fontId="9" fillId="0" borderId="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 quotePrefix="1">
      <alignment horizontal="center" vertical="center"/>
      <protection/>
    </xf>
    <xf numFmtId="0" fontId="12" fillId="0" borderId="13" xfId="0" applyFont="1" applyBorder="1" applyAlignment="1" applyProtection="1" quotePrefix="1">
      <alignment horizontal="center" vertical="center"/>
      <protection/>
    </xf>
    <xf numFmtId="0" fontId="23" fillId="0" borderId="0" xfId="15" applyFont="1" applyBorder="1" applyAlignment="1" applyProtection="1">
      <alignment horizontal="distributed" vertical="center"/>
      <protection/>
    </xf>
    <xf numFmtId="0" fontId="23" fillId="0" borderId="0" xfId="15" applyFont="1" applyAlignment="1" applyProtection="1">
      <alignment vertical="center"/>
      <protection/>
    </xf>
    <xf numFmtId="0" fontId="11" fillId="0" borderId="0" xfId="15" applyFont="1" applyBorder="1" applyAlignment="1" applyProtection="1" quotePrefix="1">
      <alignment horizontal="distributed" vertical="center"/>
      <protection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7">
    <cellStyle name="Normal" xfId="0"/>
    <cellStyle name="一般_B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I31">
      <selection activeCell="I4" sqref="I4"/>
    </sheetView>
  </sheetViews>
  <sheetFormatPr defaultColWidth="9.00390625" defaultRowHeight="16.5"/>
  <cols>
    <col min="1" max="1" width="2.00390625" style="67" customWidth="1"/>
    <col min="2" max="2" width="2.875" style="68" customWidth="1"/>
    <col min="3" max="3" width="19.00390625" style="73" customWidth="1"/>
    <col min="4" max="4" width="3.625" style="74" customWidth="1"/>
    <col min="5" max="5" width="21.625" style="71" customWidth="1"/>
    <col min="6" max="6" width="10.625" style="71" customWidth="1"/>
    <col min="7" max="7" width="21.625" style="71" customWidth="1"/>
    <col min="8" max="8" width="10.625" style="72" customWidth="1"/>
    <col min="9" max="10" width="22.625" style="71" customWidth="1"/>
    <col min="11" max="11" width="12.125" style="71" customWidth="1"/>
    <col min="12" max="12" width="22.625" style="71" customWidth="1"/>
    <col min="13" max="13" width="12.125" style="71" customWidth="1"/>
    <col min="14" max="16384" width="8.75390625" style="7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182" t="s">
        <v>60</v>
      </c>
      <c r="B2" s="182"/>
      <c r="C2" s="182"/>
      <c r="D2" s="182"/>
      <c r="E2" s="182"/>
      <c r="F2" s="182"/>
      <c r="G2" s="182"/>
      <c r="H2" s="182"/>
      <c r="I2" s="7" t="s">
        <v>50</v>
      </c>
    </row>
    <row r="3" spans="1:11" s="10" customFormat="1" ht="14.2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7" t="s">
        <v>62</v>
      </c>
      <c r="G4" s="188"/>
      <c r="H4" s="188"/>
      <c r="I4" s="19" t="s">
        <v>66</v>
      </c>
      <c r="J4" s="18"/>
      <c r="M4" s="20" t="s">
        <v>0</v>
      </c>
    </row>
    <row r="5" spans="1:13" s="15" customFormat="1" ht="33" customHeight="1">
      <c r="A5" s="183" t="s">
        <v>1</v>
      </c>
      <c r="B5" s="183"/>
      <c r="C5" s="183"/>
      <c r="D5" s="184"/>
      <c r="E5" s="21" t="s">
        <v>2</v>
      </c>
      <c r="F5" s="22" t="s">
        <v>3</v>
      </c>
      <c r="G5" s="21" t="s">
        <v>51</v>
      </c>
      <c r="H5" s="23" t="s">
        <v>3</v>
      </c>
      <c r="I5" s="21" t="s">
        <v>52</v>
      </c>
      <c r="J5" s="21" t="s">
        <v>53</v>
      </c>
      <c r="K5" s="22" t="s">
        <v>3</v>
      </c>
      <c r="L5" s="24" t="s">
        <v>4</v>
      </c>
      <c r="M5" s="25" t="s">
        <v>3</v>
      </c>
    </row>
    <row r="6" spans="1:13" s="34" customFormat="1" ht="6" customHeight="1">
      <c r="A6" s="26"/>
      <c r="B6" s="27"/>
      <c r="C6" s="28"/>
      <c r="D6" s="29"/>
      <c r="E6" s="30"/>
      <c r="F6" s="31"/>
      <c r="G6" s="30"/>
      <c r="H6" s="32"/>
      <c r="I6" s="30"/>
      <c r="J6" s="30"/>
      <c r="K6" s="31"/>
      <c r="L6" s="30"/>
      <c r="M6" s="33"/>
    </row>
    <row r="7" spans="1:13" s="39" customFormat="1" ht="19.5" customHeight="1">
      <c r="A7" s="185" t="s">
        <v>54</v>
      </c>
      <c r="B7" s="185"/>
      <c r="C7" s="185"/>
      <c r="D7" s="186"/>
      <c r="E7" s="35">
        <f>SUM(E8:E14)</f>
        <v>220000</v>
      </c>
      <c r="F7" s="35">
        <f aca="true" t="shared" si="0" ref="F7:M7">SUM(F8:F14)</f>
        <v>100</v>
      </c>
      <c r="G7" s="35">
        <f t="shared" si="0"/>
        <v>274288</v>
      </c>
      <c r="H7" s="36">
        <f t="shared" si="0"/>
        <v>100</v>
      </c>
      <c r="I7" s="37">
        <f t="shared" si="0"/>
        <v>0</v>
      </c>
      <c r="J7" s="35">
        <f t="shared" si="0"/>
        <v>274288</v>
      </c>
      <c r="K7" s="35">
        <f t="shared" si="0"/>
        <v>100</v>
      </c>
      <c r="L7" s="37">
        <f t="shared" si="0"/>
        <v>54288</v>
      </c>
      <c r="M7" s="38">
        <f t="shared" si="0"/>
        <v>24.676363636363636</v>
      </c>
    </row>
    <row r="8" spans="1:13" s="2" customFormat="1" ht="19.5" customHeight="1">
      <c r="A8" s="189" t="s">
        <v>5</v>
      </c>
      <c r="B8" s="189"/>
      <c r="C8" s="189"/>
      <c r="D8" s="190"/>
      <c r="E8" s="40"/>
      <c r="F8" s="41">
        <f aca="true" t="shared" si="1" ref="F8:F16">IF(E$7=0,0,E8/E$7*100)</f>
        <v>0</v>
      </c>
      <c r="G8" s="40"/>
      <c r="H8" s="42">
        <f aca="true" t="shared" si="2" ref="H8:H16">IF(G$7=0,0,G8/G$7*100)</f>
        <v>0</v>
      </c>
      <c r="I8" s="43"/>
      <c r="J8" s="41">
        <f aca="true" t="shared" si="3" ref="J8:J40">G8+I8</f>
        <v>0</v>
      </c>
      <c r="K8" s="41">
        <f aca="true" t="shared" si="4" ref="K8:K16">IF(J$7=0,0,J8/J$7*100)</f>
        <v>0</v>
      </c>
      <c r="L8" s="44">
        <f aca="true" t="shared" si="5" ref="L8:L16">J8-E8</f>
        <v>0</v>
      </c>
      <c r="M8" s="42">
        <f>ABS(IF(E8=0,0,(L8/E8)*100))</f>
        <v>0</v>
      </c>
    </row>
    <row r="9" spans="1:13" s="2" customFormat="1" ht="19.5" customHeight="1">
      <c r="A9" s="189" t="s">
        <v>6</v>
      </c>
      <c r="B9" s="189"/>
      <c r="C9" s="189"/>
      <c r="D9" s="190"/>
      <c r="E9" s="40"/>
      <c r="F9" s="41">
        <f t="shared" si="1"/>
        <v>0</v>
      </c>
      <c r="G9" s="40"/>
      <c r="H9" s="42">
        <f t="shared" si="2"/>
        <v>0</v>
      </c>
      <c r="I9" s="43"/>
      <c r="J9" s="41">
        <f t="shared" si="3"/>
        <v>0</v>
      </c>
      <c r="K9" s="41">
        <f t="shared" si="4"/>
        <v>0</v>
      </c>
      <c r="L9" s="44">
        <f t="shared" si="5"/>
        <v>0</v>
      </c>
      <c r="M9" s="42">
        <f aca="true" t="shared" si="6" ref="M9:M42">ABS(IF(E9=0,0,(L9/E9)*100))</f>
        <v>0</v>
      </c>
    </row>
    <row r="10" spans="1:13" s="2" customFormat="1" ht="19.5" customHeight="1">
      <c r="A10" s="189" t="s">
        <v>7</v>
      </c>
      <c r="B10" s="189"/>
      <c r="C10" s="189"/>
      <c r="D10" s="190"/>
      <c r="E10" s="40"/>
      <c r="F10" s="41">
        <f t="shared" si="1"/>
        <v>0</v>
      </c>
      <c r="G10" s="40"/>
      <c r="H10" s="42">
        <f t="shared" si="2"/>
        <v>0</v>
      </c>
      <c r="I10" s="43"/>
      <c r="J10" s="41">
        <f t="shared" si="3"/>
        <v>0</v>
      </c>
      <c r="K10" s="41">
        <f t="shared" si="4"/>
        <v>0</v>
      </c>
      <c r="L10" s="44">
        <f t="shared" si="5"/>
        <v>0</v>
      </c>
      <c r="M10" s="42">
        <f t="shared" si="6"/>
        <v>0</v>
      </c>
    </row>
    <row r="11" spans="1:13" s="2" customFormat="1" ht="19.5" customHeight="1">
      <c r="A11" s="189" t="s">
        <v>8</v>
      </c>
      <c r="B11" s="189"/>
      <c r="C11" s="189"/>
      <c r="D11" s="190"/>
      <c r="E11" s="40"/>
      <c r="F11" s="41">
        <f t="shared" si="1"/>
        <v>0</v>
      </c>
      <c r="G11" s="40"/>
      <c r="H11" s="42">
        <f t="shared" si="2"/>
        <v>0</v>
      </c>
      <c r="I11" s="43"/>
      <c r="J11" s="41">
        <f t="shared" si="3"/>
        <v>0</v>
      </c>
      <c r="K11" s="41">
        <f t="shared" si="4"/>
        <v>0</v>
      </c>
      <c r="L11" s="44">
        <f t="shared" si="5"/>
        <v>0</v>
      </c>
      <c r="M11" s="42">
        <f t="shared" si="6"/>
        <v>0</v>
      </c>
    </row>
    <row r="12" spans="1:13" s="2" customFormat="1" ht="19.5" customHeight="1">
      <c r="A12" s="189" t="s">
        <v>9</v>
      </c>
      <c r="B12" s="189"/>
      <c r="C12" s="189"/>
      <c r="D12" s="190"/>
      <c r="E12" s="40">
        <v>220000</v>
      </c>
      <c r="F12" s="41">
        <f t="shared" si="1"/>
        <v>100</v>
      </c>
      <c r="G12" s="40">
        <v>274288</v>
      </c>
      <c r="H12" s="42">
        <f t="shared" si="2"/>
        <v>100</v>
      </c>
      <c r="I12" s="43"/>
      <c r="J12" s="41">
        <f t="shared" si="3"/>
        <v>274288</v>
      </c>
      <c r="K12" s="41">
        <f t="shared" si="4"/>
        <v>100</v>
      </c>
      <c r="L12" s="44">
        <f t="shared" si="5"/>
        <v>54288</v>
      </c>
      <c r="M12" s="42">
        <f t="shared" si="6"/>
        <v>24.676363636363636</v>
      </c>
    </row>
    <row r="13" spans="1:13" s="2" customFormat="1" ht="19.5" customHeight="1">
      <c r="A13" s="189" t="s">
        <v>10</v>
      </c>
      <c r="B13" s="189"/>
      <c r="C13" s="189"/>
      <c r="D13" s="190"/>
      <c r="E13" s="40"/>
      <c r="F13" s="41">
        <f t="shared" si="1"/>
        <v>0</v>
      </c>
      <c r="G13" s="40"/>
      <c r="H13" s="42">
        <f t="shared" si="2"/>
        <v>0</v>
      </c>
      <c r="I13" s="43"/>
      <c r="J13" s="41">
        <f t="shared" si="3"/>
        <v>0</v>
      </c>
      <c r="K13" s="41">
        <f t="shared" si="4"/>
        <v>0</v>
      </c>
      <c r="L13" s="44">
        <f t="shared" si="5"/>
        <v>0</v>
      </c>
      <c r="M13" s="42">
        <f t="shared" si="6"/>
        <v>0</v>
      </c>
    </row>
    <row r="14" spans="1:13" s="2" customFormat="1" ht="19.5" customHeight="1">
      <c r="A14" s="189" t="s">
        <v>11</v>
      </c>
      <c r="B14" s="189"/>
      <c r="C14" s="189"/>
      <c r="D14" s="190"/>
      <c r="E14" s="40"/>
      <c r="F14" s="41">
        <f t="shared" si="1"/>
        <v>0</v>
      </c>
      <c r="G14" s="40"/>
      <c r="H14" s="42">
        <f t="shared" si="2"/>
        <v>0</v>
      </c>
      <c r="I14" s="43"/>
      <c r="J14" s="41">
        <f t="shared" si="3"/>
        <v>0</v>
      </c>
      <c r="K14" s="41">
        <f t="shared" si="4"/>
        <v>0</v>
      </c>
      <c r="L14" s="44">
        <f t="shared" si="5"/>
        <v>0</v>
      </c>
      <c r="M14" s="42">
        <f t="shared" si="6"/>
        <v>0</v>
      </c>
    </row>
    <row r="15" spans="1:13" s="2" customFormat="1" ht="19.5" customHeight="1">
      <c r="A15" s="185" t="s">
        <v>12</v>
      </c>
      <c r="B15" s="185"/>
      <c r="C15" s="185"/>
      <c r="D15" s="186"/>
      <c r="E15" s="35">
        <f>SUM(E16:E41)</f>
        <v>2032000</v>
      </c>
      <c r="F15" s="35">
        <f t="shared" si="1"/>
        <v>923.6363636363636</v>
      </c>
      <c r="G15" s="35">
        <f>SUM(G16:G41)</f>
        <v>6563</v>
      </c>
      <c r="H15" s="38">
        <f t="shared" si="2"/>
        <v>2.3927404771626906</v>
      </c>
      <c r="I15" s="37">
        <f>SUM(I16:I41)</f>
        <v>0</v>
      </c>
      <c r="J15" s="35">
        <f>SUM(J16:J41)</f>
        <v>6563</v>
      </c>
      <c r="K15" s="35">
        <f>SUM(K16:K41)</f>
        <v>2.3927404771626906</v>
      </c>
      <c r="L15" s="37">
        <f>SUM(L16:L41)</f>
        <v>-2025437</v>
      </c>
      <c r="M15" s="38">
        <f t="shared" si="6"/>
        <v>99.67701771653543</v>
      </c>
    </row>
    <row r="16" spans="1:13" s="2" customFormat="1" ht="19.5" customHeight="1">
      <c r="A16" s="172" t="s">
        <v>55</v>
      </c>
      <c r="B16" s="189" t="s">
        <v>61</v>
      </c>
      <c r="C16" s="189"/>
      <c r="D16" s="190"/>
      <c r="E16" s="40">
        <v>2006000</v>
      </c>
      <c r="F16" s="41">
        <f t="shared" si="1"/>
        <v>911.8181818181819</v>
      </c>
      <c r="G16" s="40"/>
      <c r="H16" s="42">
        <f t="shared" si="2"/>
        <v>0</v>
      </c>
      <c r="I16" s="43"/>
      <c r="J16" s="41">
        <f t="shared" si="3"/>
        <v>0</v>
      </c>
      <c r="K16" s="41">
        <f t="shared" si="4"/>
        <v>0</v>
      </c>
      <c r="L16" s="44">
        <f t="shared" si="5"/>
        <v>-2006000</v>
      </c>
      <c r="M16" s="42">
        <f t="shared" si="6"/>
        <v>100</v>
      </c>
    </row>
    <row r="17" spans="2:13" s="2" customFormat="1" ht="19.5" customHeight="1">
      <c r="B17" s="191" t="s">
        <v>56</v>
      </c>
      <c r="C17" s="192"/>
      <c r="D17" s="193"/>
      <c r="E17" s="40">
        <v>26000</v>
      </c>
      <c r="F17" s="41">
        <f>IF(E$7=0,0,E17/E$7*100)</f>
        <v>11.818181818181818</v>
      </c>
      <c r="G17" s="40">
        <v>6563</v>
      </c>
      <c r="H17" s="42">
        <f>IF(G$7=0,0,G17/G$7*100)</f>
        <v>2.3927404771626906</v>
      </c>
      <c r="I17" s="43"/>
      <c r="J17" s="41">
        <f t="shared" si="3"/>
        <v>6563</v>
      </c>
      <c r="K17" s="41">
        <f>IF(J$7=0,0,J17/J$7*100)</f>
        <v>2.3927404771626906</v>
      </c>
      <c r="L17" s="44">
        <f>J17-E17</f>
        <v>-19437</v>
      </c>
      <c r="M17" s="42">
        <f t="shared" si="6"/>
        <v>74.75769230769231</v>
      </c>
    </row>
    <row r="18" spans="2:13" s="2" customFormat="1" ht="16.5" customHeight="1">
      <c r="B18" s="191"/>
      <c r="C18" s="192"/>
      <c r="D18" s="193"/>
      <c r="E18" s="41"/>
      <c r="F18" s="41"/>
      <c r="G18" s="41"/>
      <c r="H18" s="42"/>
      <c r="I18" s="44"/>
      <c r="J18" s="41"/>
      <c r="K18" s="41"/>
      <c r="L18" s="44"/>
      <c r="M18" s="42"/>
    </row>
    <row r="19" spans="2:13" s="2" customFormat="1" ht="16.5" customHeight="1">
      <c r="B19" s="191"/>
      <c r="C19" s="192"/>
      <c r="D19" s="193"/>
      <c r="E19" s="41"/>
      <c r="F19" s="41"/>
      <c r="G19" s="41"/>
      <c r="H19" s="42"/>
      <c r="I19" s="44"/>
      <c r="J19" s="41"/>
      <c r="K19" s="41"/>
      <c r="L19" s="44"/>
      <c r="M19" s="42"/>
    </row>
    <row r="20" spans="2:13" s="2" customFormat="1" ht="16.5" customHeight="1">
      <c r="B20" s="191"/>
      <c r="C20" s="192"/>
      <c r="D20" s="193"/>
      <c r="E20" s="41"/>
      <c r="F20" s="41"/>
      <c r="G20" s="41"/>
      <c r="H20" s="42"/>
      <c r="I20" s="44"/>
      <c r="J20" s="41"/>
      <c r="K20" s="41"/>
      <c r="L20" s="44"/>
      <c r="M20" s="42"/>
    </row>
    <row r="21" spans="2:13" s="2" customFormat="1" ht="16.5" customHeight="1">
      <c r="B21" s="191"/>
      <c r="C21" s="192"/>
      <c r="D21" s="193"/>
      <c r="E21" s="41"/>
      <c r="F21" s="41"/>
      <c r="G21" s="41"/>
      <c r="H21" s="42"/>
      <c r="I21" s="44"/>
      <c r="J21" s="41"/>
      <c r="K21" s="41"/>
      <c r="L21" s="44"/>
      <c r="M21" s="42"/>
    </row>
    <row r="22" spans="1:13" s="2" customFormat="1" ht="16.5" customHeight="1">
      <c r="A22" s="45"/>
      <c r="B22" s="191"/>
      <c r="C22" s="192"/>
      <c r="D22" s="193"/>
      <c r="E22" s="41"/>
      <c r="F22" s="41">
        <f aca="true" t="shared" si="7" ref="F22:F41">IF(E$7=0,0,E22/E$7*100)</f>
        <v>0</v>
      </c>
      <c r="G22" s="41"/>
      <c r="H22" s="42">
        <f aca="true" t="shared" si="8" ref="H22:H40">IF(G$7=0,0,G22/G$7*100)</f>
        <v>0</v>
      </c>
      <c r="I22" s="44"/>
      <c r="J22" s="41">
        <f t="shared" si="3"/>
        <v>0</v>
      </c>
      <c r="K22" s="41">
        <f aca="true" t="shared" si="9" ref="K22:K40">IF(J$7=0,0,J22/J$7*100)</f>
        <v>0</v>
      </c>
      <c r="L22" s="44">
        <f aca="true" t="shared" si="10" ref="L22:L40">J22-E22</f>
        <v>0</v>
      </c>
      <c r="M22" s="42">
        <f t="shared" si="6"/>
        <v>0</v>
      </c>
    </row>
    <row r="23" spans="1:13" s="2" customFormat="1" ht="16.5" customHeight="1">
      <c r="A23" s="45"/>
      <c r="B23" s="191"/>
      <c r="C23" s="192"/>
      <c r="D23" s="193"/>
      <c r="E23" s="41"/>
      <c r="F23" s="41">
        <f t="shared" si="7"/>
        <v>0</v>
      </c>
      <c r="G23" s="41"/>
      <c r="H23" s="42">
        <f t="shared" si="8"/>
        <v>0</v>
      </c>
      <c r="I23" s="44"/>
      <c r="J23" s="41">
        <f t="shared" si="3"/>
        <v>0</v>
      </c>
      <c r="K23" s="41">
        <f t="shared" si="9"/>
        <v>0</v>
      </c>
      <c r="L23" s="44">
        <f t="shared" si="10"/>
        <v>0</v>
      </c>
      <c r="M23" s="42">
        <f t="shared" si="6"/>
        <v>0</v>
      </c>
    </row>
    <row r="24" spans="1:13" s="2" customFormat="1" ht="16.5" customHeight="1">
      <c r="A24" s="45"/>
      <c r="B24" s="191"/>
      <c r="C24" s="192"/>
      <c r="D24" s="193"/>
      <c r="E24" s="41"/>
      <c r="F24" s="41">
        <f t="shared" si="7"/>
        <v>0</v>
      </c>
      <c r="G24" s="41"/>
      <c r="H24" s="42">
        <f t="shared" si="8"/>
        <v>0</v>
      </c>
      <c r="I24" s="44"/>
      <c r="J24" s="41">
        <f t="shared" si="3"/>
        <v>0</v>
      </c>
      <c r="K24" s="41">
        <f t="shared" si="9"/>
        <v>0</v>
      </c>
      <c r="L24" s="44">
        <f t="shared" si="10"/>
        <v>0</v>
      </c>
      <c r="M24" s="42">
        <f t="shared" si="6"/>
        <v>0</v>
      </c>
    </row>
    <row r="25" spans="1:13" s="2" customFormat="1" ht="16.5" customHeight="1">
      <c r="A25" s="45"/>
      <c r="B25" s="191"/>
      <c r="C25" s="192"/>
      <c r="D25" s="193"/>
      <c r="E25" s="41"/>
      <c r="F25" s="41">
        <f t="shared" si="7"/>
        <v>0</v>
      </c>
      <c r="G25" s="41"/>
      <c r="H25" s="42">
        <f t="shared" si="8"/>
        <v>0</v>
      </c>
      <c r="I25" s="44"/>
      <c r="J25" s="41">
        <f t="shared" si="3"/>
        <v>0</v>
      </c>
      <c r="K25" s="41">
        <f t="shared" si="9"/>
        <v>0</v>
      </c>
      <c r="L25" s="44">
        <f t="shared" si="10"/>
        <v>0</v>
      </c>
      <c r="M25" s="42">
        <f t="shared" si="6"/>
        <v>0</v>
      </c>
    </row>
    <row r="26" spans="1:13" s="2" customFormat="1" ht="16.5" customHeight="1">
      <c r="A26" s="45"/>
      <c r="B26" s="191"/>
      <c r="C26" s="192"/>
      <c r="D26" s="193"/>
      <c r="E26" s="41"/>
      <c r="F26" s="41">
        <f t="shared" si="7"/>
        <v>0</v>
      </c>
      <c r="G26" s="41"/>
      <c r="H26" s="42">
        <f t="shared" si="8"/>
        <v>0</v>
      </c>
      <c r="I26" s="44"/>
      <c r="J26" s="41">
        <f t="shared" si="3"/>
        <v>0</v>
      </c>
      <c r="K26" s="41">
        <f t="shared" si="9"/>
        <v>0</v>
      </c>
      <c r="L26" s="44">
        <f t="shared" si="10"/>
        <v>0</v>
      </c>
      <c r="M26" s="42">
        <f t="shared" si="6"/>
        <v>0</v>
      </c>
    </row>
    <row r="27" spans="1:13" s="2" customFormat="1" ht="16.5" customHeight="1">
      <c r="A27" s="45"/>
      <c r="B27" s="191"/>
      <c r="C27" s="192"/>
      <c r="D27" s="193"/>
      <c r="E27" s="41"/>
      <c r="F27" s="41">
        <f t="shared" si="7"/>
        <v>0</v>
      </c>
      <c r="G27" s="41"/>
      <c r="H27" s="42">
        <f t="shared" si="8"/>
        <v>0</v>
      </c>
      <c r="I27" s="44"/>
      <c r="J27" s="41">
        <f t="shared" si="3"/>
        <v>0</v>
      </c>
      <c r="K27" s="41">
        <f t="shared" si="9"/>
        <v>0</v>
      </c>
      <c r="L27" s="44">
        <f t="shared" si="10"/>
        <v>0</v>
      </c>
      <c r="M27" s="42">
        <f t="shared" si="6"/>
        <v>0</v>
      </c>
    </row>
    <row r="28" spans="1:13" s="2" customFormat="1" ht="16.5" customHeight="1">
      <c r="A28" s="45"/>
      <c r="B28" s="191"/>
      <c r="C28" s="192"/>
      <c r="D28" s="193"/>
      <c r="E28" s="41"/>
      <c r="F28" s="41">
        <f t="shared" si="7"/>
        <v>0</v>
      </c>
      <c r="G28" s="41"/>
      <c r="H28" s="42">
        <f t="shared" si="8"/>
        <v>0</v>
      </c>
      <c r="I28" s="44"/>
      <c r="J28" s="41">
        <f t="shared" si="3"/>
        <v>0</v>
      </c>
      <c r="K28" s="41">
        <f t="shared" si="9"/>
        <v>0</v>
      </c>
      <c r="L28" s="44">
        <f t="shared" si="10"/>
        <v>0</v>
      </c>
      <c r="M28" s="42">
        <f t="shared" si="6"/>
        <v>0</v>
      </c>
    </row>
    <row r="29" spans="1:13" s="2" customFormat="1" ht="16.5" customHeight="1">
      <c r="A29" s="45"/>
      <c r="B29" s="191"/>
      <c r="C29" s="192"/>
      <c r="D29" s="193"/>
      <c r="E29" s="41"/>
      <c r="F29" s="41">
        <f t="shared" si="7"/>
        <v>0</v>
      </c>
      <c r="G29" s="41"/>
      <c r="H29" s="42">
        <f t="shared" si="8"/>
        <v>0</v>
      </c>
      <c r="I29" s="44"/>
      <c r="J29" s="41">
        <f t="shared" si="3"/>
        <v>0</v>
      </c>
      <c r="K29" s="41">
        <f t="shared" si="9"/>
        <v>0</v>
      </c>
      <c r="L29" s="44">
        <f t="shared" si="10"/>
        <v>0</v>
      </c>
      <c r="M29" s="42">
        <f t="shared" si="6"/>
        <v>0</v>
      </c>
    </row>
    <row r="30" spans="1:13" s="2" customFormat="1" ht="16.5" customHeight="1">
      <c r="A30" s="45"/>
      <c r="B30" s="191"/>
      <c r="C30" s="192"/>
      <c r="D30" s="193"/>
      <c r="E30" s="41"/>
      <c r="F30" s="41">
        <f t="shared" si="7"/>
        <v>0</v>
      </c>
      <c r="G30" s="41"/>
      <c r="H30" s="42">
        <f t="shared" si="8"/>
        <v>0</v>
      </c>
      <c r="I30" s="44"/>
      <c r="J30" s="41">
        <f t="shared" si="3"/>
        <v>0</v>
      </c>
      <c r="K30" s="41">
        <f t="shared" si="9"/>
        <v>0</v>
      </c>
      <c r="L30" s="44">
        <f t="shared" si="10"/>
        <v>0</v>
      </c>
      <c r="M30" s="42">
        <f t="shared" si="6"/>
        <v>0</v>
      </c>
    </row>
    <row r="31" spans="1:13" s="2" customFormat="1" ht="16.5" customHeight="1">
      <c r="A31" s="45"/>
      <c r="B31" s="191"/>
      <c r="C31" s="192"/>
      <c r="D31" s="193"/>
      <c r="E31" s="41"/>
      <c r="F31" s="41">
        <f t="shared" si="7"/>
        <v>0</v>
      </c>
      <c r="G31" s="41"/>
      <c r="H31" s="42">
        <f t="shared" si="8"/>
        <v>0</v>
      </c>
      <c r="I31" s="44"/>
      <c r="J31" s="41">
        <f t="shared" si="3"/>
        <v>0</v>
      </c>
      <c r="K31" s="41">
        <f t="shared" si="9"/>
        <v>0</v>
      </c>
      <c r="L31" s="44">
        <f t="shared" si="10"/>
        <v>0</v>
      </c>
      <c r="M31" s="42">
        <f t="shared" si="6"/>
        <v>0</v>
      </c>
    </row>
    <row r="32" spans="1:13" s="2" customFormat="1" ht="16.5" customHeight="1">
      <c r="A32" s="45"/>
      <c r="B32" s="191"/>
      <c r="C32" s="192"/>
      <c r="D32" s="193"/>
      <c r="E32" s="41"/>
      <c r="F32" s="41">
        <f t="shared" si="7"/>
        <v>0</v>
      </c>
      <c r="G32" s="41"/>
      <c r="H32" s="42">
        <f t="shared" si="8"/>
        <v>0</v>
      </c>
      <c r="I32" s="44"/>
      <c r="J32" s="41">
        <f t="shared" si="3"/>
        <v>0</v>
      </c>
      <c r="K32" s="41">
        <f t="shared" si="9"/>
        <v>0</v>
      </c>
      <c r="L32" s="44">
        <f t="shared" si="10"/>
        <v>0</v>
      </c>
      <c r="M32" s="42">
        <f t="shared" si="6"/>
        <v>0</v>
      </c>
    </row>
    <row r="33" spans="1:13" s="2" customFormat="1" ht="14.25" customHeight="1">
      <c r="A33" s="45"/>
      <c r="B33" s="191"/>
      <c r="C33" s="192"/>
      <c r="D33" s="193"/>
      <c r="E33" s="41"/>
      <c r="F33" s="41">
        <f t="shared" si="7"/>
        <v>0</v>
      </c>
      <c r="G33" s="41"/>
      <c r="H33" s="42">
        <f t="shared" si="8"/>
        <v>0</v>
      </c>
      <c r="I33" s="44"/>
      <c r="J33" s="41">
        <f t="shared" si="3"/>
        <v>0</v>
      </c>
      <c r="K33" s="41">
        <f t="shared" si="9"/>
        <v>0</v>
      </c>
      <c r="L33" s="44">
        <f t="shared" si="10"/>
        <v>0</v>
      </c>
      <c r="M33" s="42">
        <f t="shared" si="6"/>
        <v>0</v>
      </c>
    </row>
    <row r="34" spans="1:13" s="2" customFormat="1" ht="14.25" customHeight="1">
      <c r="A34" s="45"/>
      <c r="B34" s="191"/>
      <c r="C34" s="192"/>
      <c r="D34" s="193"/>
      <c r="E34" s="41"/>
      <c r="F34" s="41">
        <f t="shared" si="7"/>
        <v>0</v>
      </c>
      <c r="G34" s="41"/>
      <c r="H34" s="42">
        <f t="shared" si="8"/>
        <v>0</v>
      </c>
      <c r="I34" s="44"/>
      <c r="J34" s="41">
        <f t="shared" si="3"/>
        <v>0</v>
      </c>
      <c r="K34" s="41">
        <f t="shared" si="9"/>
        <v>0</v>
      </c>
      <c r="L34" s="44">
        <f t="shared" si="10"/>
        <v>0</v>
      </c>
      <c r="M34" s="42">
        <f t="shared" si="6"/>
        <v>0</v>
      </c>
    </row>
    <row r="35" spans="1:13" s="2" customFormat="1" ht="14.25" customHeight="1">
      <c r="A35" s="45"/>
      <c r="B35" s="191"/>
      <c r="C35" s="192"/>
      <c r="D35" s="193"/>
      <c r="E35" s="41"/>
      <c r="F35" s="41">
        <f t="shared" si="7"/>
        <v>0</v>
      </c>
      <c r="G35" s="41"/>
      <c r="H35" s="42">
        <f t="shared" si="8"/>
        <v>0</v>
      </c>
      <c r="I35" s="44"/>
      <c r="J35" s="41">
        <f t="shared" si="3"/>
        <v>0</v>
      </c>
      <c r="K35" s="41">
        <f t="shared" si="9"/>
        <v>0</v>
      </c>
      <c r="L35" s="44">
        <f t="shared" si="10"/>
        <v>0</v>
      </c>
      <c r="M35" s="42">
        <f t="shared" si="6"/>
        <v>0</v>
      </c>
    </row>
    <row r="36" spans="1:13" s="2" customFormat="1" ht="14.25" customHeight="1">
      <c r="A36" s="45"/>
      <c r="B36" s="191"/>
      <c r="C36" s="192"/>
      <c r="D36" s="193"/>
      <c r="E36" s="41"/>
      <c r="F36" s="41">
        <f t="shared" si="7"/>
        <v>0</v>
      </c>
      <c r="G36" s="41"/>
      <c r="H36" s="42">
        <f t="shared" si="8"/>
        <v>0</v>
      </c>
      <c r="I36" s="44"/>
      <c r="J36" s="41">
        <f>G36+I36</f>
        <v>0</v>
      </c>
      <c r="K36" s="41">
        <f t="shared" si="9"/>
        <v>0</v>
      </c>
      <c r="L36" s="44">
        <f>J36-E36</f>
        <v>0</v>
      </c>
      <c r="M36" s="42">
        <f t="shared" si="6"/>
        <v>0</v>
      </c>
    </row>
    <row r="37" spans="1:13" s="2" customFormat="1" ht="14.25" customHeight="1">
      <c r="A37" s="45"/>
      <c r="B37" s="191"/>
      <c r="C37" s="192"/>
      <c r="D37" s="193"/>
      <c r="E37" s="41"/>
      <c r="F37" s="41">
        <f t="shared" si="7"/>
        <v>0</v>
      </c>
      <c r="G37" s="41"/>
      <c r="H37" s="42">
        <f t="shared" si="8"/>
        <v>0</v>
      </c>
      <c r="I37" s="44"/>
      <c r="J37" s="41">
        <f>G37+I37</f>
        <v>0</v>
      </c>
      <c r="K37" s="41">
        <f t="shared" si="9"/>
        <v>0</v>
      </c>
      <c r="L37" s="44">
        <f>J37-E37</f>
        <v>0</v>
      </c>
      <c r="M37" s="42">
        <f t="shared" si="6"/>
        <v>0</v>
      </c>
    </row>
    <row r="38" spans="1:13" s="2" customFormat="1" ht="14.25" customHeight="1">
      <c r="A38" s="45"/>
      <c r="B38" s="191"/>
      <c r="C38" s="192"/>
      <c r="D38" s="193"/>
      <c r="E38" s="41"/>
      <c r="F38" s="41">
        <f t="shared" si="7"/>
        <v>0</v>
      </c>
      <c r="G38" s="41"/>
      <c r="H38" s="42">
        <f t="shared" si="8"/>
        <v>0</v>
      </c>
      <c r="I38" s="44"/>
      <c r="J38" s="41">
        <f>G38+I38</f>
        <v>0</v>
      </c>
      <c r="K38" s="41">
        <f t="shared" si="9"/>
        <v>0</v>
      </c>
      <c r="L38" s="44">
        <f>J38-E38</f>
        <v>0</v>
      </c>
      <c r="M38" s="42">
        <f t="shared" si="6"/>
        <v>0</v>
      </c>
    </row>
    <row r="39" spans="1:13" s="2" customFormat="1" ht="14.25" customHeight="1">
      <c r="A39" s="45"/>
      <c r="B39" s="178"/>
      <c r="C39" s="179"/>
      <c r="D39" s="180"/>
      <c r="E39" s="41"/>
      <c r="F39" s="41"/>
      <c r="G39" s="41"/>
      <c r="H39" s="42"/>
      <c r="I39" s="44"/>
      <c r="J39" s="41"/>
      <c r="K39" s="41"/>
      <c r="L39" s="44"/>
      <c r="M39" s="42"/>
    </row>
    <row r="40" spans="1:13" s="2" customFormat="1" ht="14.25" customHeight="1">
      <c r="A40" s="45"/>
      <c r="B40" s="191"/>
      <c r="C40" s="192"/>
      <c r="D40" s="193"/>
      <c r="E40" s="41"/>
      <c r="F40" s="41">
        <f t="shared" si="7"/>
        <v>0</v>
      </c>
      <c r="G40" s="41"/>
      <c r="H40" s="42">
        <f t="shared" si="8"/>
        <v>0</v>
      </c>
      <c r="I40" s="44"/>
      <c r="J40" s="41">
        <f t="shared" si="3"/>
        <v>0</v>
      </c>
      <c r="K40" s="41">
        <f t="shared" si="9"/>
        <v>0</v>
      </c>
      <c r="L40" s="44">
        <f t="shared" si="10"/>
        <v>0</v>
      </c>
      <c r="M40" s="42">
        <f t="shared" si="6"/>
        <v>0</v>
      </c>
    </row>
    <row r="41" spans="1:13" s="2" customFormat="1" ht="14.25" customHeight="1">
      <c r="A41" s="45"/>
      <c r="B41" s="191"/>
      <c r="C41" s="192"/>
      <c r="D41" s="193"/>
      <c r="E41" s="41"/>
      <c r="F41" s="41">
        <f t="shared" si="7"/>
        <v>0</v>
      </c>
      <c r="G41" s="41"/>
      <c r="H41" s="42">
        <f>IF(G$7=0,0,G41/G$7*100)</f>
        <v>0</v>
      </c>
      <c r="I41" s="44"/>
      <c r="J41" s="41">
        <f>G41+I41</f>
        <v>0</v>
      </c>
      <c r="K41" s="41">
        <f>IF(J$7=0,0,J41/J$7*100)</f>
        <v>0</v>
      </c>
      <c r="L41" s="44">
        <f>J41-E41</f>
        <v>0</v>
      </c>
      <c r="M41" s="42">
        <f t="shared" si="6"/>
        <v>0</v>
      </c>
    </row>
    <row r="42" spans="1:13" s="2" customFormat="1" ht="12.75" customHeight="1">
      <c r="A42" s="45"/>
      <c r="B42" s="46"/>
      <c r="C42" s="47"/>
      <c r="D42" s="48"/>
      <c r="E42" s="41"/>
      <c r="F42" s="41"/>
      <c r="G42" s="41"/>
      <c r="H42" s="42"/>
      <c r="I42" s="44"/>
      <c r="J42" s="41"/>
      <c r="K42" s="41"/>
      <c r="L42" s="44"/>
      <c r="M42" s="42">
        <f t="shared" si="6"/>
        <v>0</v>
      </c>
    </row>
    <row r="43" spans="1:13" s="39" customFormat="1" ht="16.5" customHeight="1">
      <c r="A43" s="49" t="s">
        <v>57</v>
      </c>
      <c r="C43" s="50"/>
      <c r="D43" s="51"/>
      <c r="E43" s="35">
        <f>E7-E15</f>
        <v>-1812000</v>
      </c>
      <c r="F43" s="35">
        <f>IF(E$7=0,0,E43/E$7*100)</f>
        <v>-823.6363636363636</v>
      </c>
      <c r="G43" s="35">
        <f>G7-G15</f>
        <v>267725</v>
      </c>
      <c r="H43" s="38">
        <f>IF(G$7=0,0,G43/G$7*100)</f>
        <v>97.60725952283731</v>
      </c>
      <c r="I43" s="37">
        <f>I7-I15</f>
        <v>0</v>
      </c>
      <c r="J43" s="35">
        <f>J7-J15</f>
        <v>267725</v>
      </c>
      <c r="K43" s="35">
        <f>IF(J$7=0,0,J43/J$7*100)</f>
        <v>97.60725952283731</v>
      </c>
      <c r="L43" s="37">
        <f>L7-L15</f>
        <v>2079725</v>
      </c>
      <c r="M43" s="38">
        <f>ABS(IF(E43=0,0,(L43/E43)*100))</f>
        <v>114.77511037527594</v>
      </c>
    </row>
    <row r="44" spans="1:13" s="39" customFormat="1" ht="6" customHeight="1">
      <c r="A44" s="49"/>
      <c r="B44" s="52"/>
      <c r="C44" s="50"/>
      <c r="D44" s="51"/>
      <c r="E44" s="35"/>
      <c r="F44" s="35"/>
      <c r="G44" s="35"/>
      <c r="H44" s="38"/>
      <c r="I44" s="37"/>
      <c r="J44" s="35"/>
      <c r="K44" s="35"/>
      <c r="L44" s="37"/>
      <c r="M44" s="53"/>
    </row>
    <row r="45" spans="1:13" s="39" customFormat="1" ht="16.5" customHeight="1">
      <c r="A45" s="49" t="s">
        <v>58</v>
      </c>
      <c r="B45" s="52"/>
      <c r="C45" s="50"/>
      <c r="D45" s="51"/>
      <c r="E45" s="54">
        <v>16697000</v>
      </c>
      <c r="F45" s="35"/>
      <c r="G45" s="54">
        <v>24037416</v>
      </c>
      <c r="H45" s="36"/>
      <c r="I45" s="55"/>
      <c r="J45" s="35">
        <f>G45+I45</f>
        <v>24037416</v>
      </c>
      <c r="K45" s="35"/>
      <c r="L45" s="37">
        <f>J45-E45</f>
        <v>7340416</v>
      </c>
      <c r="M45" s="38"/>
    </row>
    <row r="46" spans="1:13" s="2" customFormat="1" ht="6" customHeight="1">
      <c r="A46" s="45"/>
      <c r="B46" s="56"/>
      <c r="C46" s="57"/>
      <c r="D46" s="48"/>
      <c r="E46" s="41"/>
      <c r="F46" s="41"/>
      <c r="G46" s="41"/>
      <c r="H46" s="42"/>
      <c r="I46" s="44"/>
      <c r="J46" s="41"/>
      <c r="K46" s="41"/>
      <c r="L46" s="44"/>
      <c r="M46" s="58"/>
    </row>
    <row r="47" spans="1:13" s="39" customFormat="1" ht="20.25" customHeight="1" thickBot="1">
      <c r="A47" s="59" t="s">
        <v>59</v>
      </c>
      <c r="B47" s="60"/>
      <c r="C47" s="61"/>
      <c r="D47" s="62"/>
      <c r="E47" s="63">
        <f>E43+E45</f>
        <v>14885000</v>
      </c>
      <c r="F47" s="64"/>
      <c r="G47" s="63">
        <f>G43+G45</f>
        <v>24305141</v>
      </c>
      <c r="H47" s="65"/>
      <c r="I47" s="66">
        <f>I43+I45</f>
        <v>0</v>
      </c>
      <c r="J47" s="63">
        <f>J43+J45</f>
        <v>24305141</v>
      </c>
      <c r="K47" s="64"/>
      <c r="L47" s="66">
        <f>L43+L45</f>
        <v>9420141</v>
      </c>
      <c r="M47" s="65"/>
    </row>
    <row r="48" spans="1:13" s="2" customFormat="1" ht="37.5" customHeight="1">
      <c r="A48" s="194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</row>
    <row r="49" spans="3:4" ht="16.5">
      <c r="C49" s="69"/>
      <c r="D49" s="70"/>
    </row>
  </sheetData>
  <sheetProtection/>
  <mergeCells count="38">
    <mergeCell ref="A48:M48"/>
    <mergeCell ref="B34:D34"/>
    <mergeCell ref="B40:D40"/>
    <mergeCell ref="B41:D41"/>
    <mergeCell ref="B35:D35"/>
    <mergeCell ref="B36:D36"/>
    <mergeCell ref="B37:D37"/>
    <mergeCell ref="B38:D38"/>
    <mergeCell ref="B23:D23"/>
    <mergeCell ref="B24:D24"/>
    <mergeCell ref="B25:D25"/>
    <mergeCell ref="B26:D26"/>
    <mergeCell ref="B31:D31"/>
    <mergeCell ref="B32:D32"/>
    <mergeCell ref="B33:D33"/>
    <mergeCell ref="B27:D27"/>
    <mergeCell ref="B28:D28"/>
    <mergeCell ref="B29:D29"/>
    <mergeCell ref="B30:D30"/>
    <mergeCell ref="B17:D17"/>
    <mergeCell ref="B18:D18"/>
    <mergeCell ref="B19:D19"/>
    <mergeCell ref="B22:D22"/>
    <mergeCell ref="B20:D20"/>
    <mergeCell ref="B21:D21"/>
    <mergeCell ref="B16:D16"/>
    <mergeCell ref="A12:D12"/>
    <mergeCell ref="A13:D13"/>
    <mergeCell ref="A14:D14"/>
    <mergeCell ref="A15:D15"/>
    <mergeCell ref="A8:D8"/>
    <mergeCell ref="A9:D9"/>
    <mergeCell ref="A10:D10"/>
    <mergeCell ref="A11:D11"/>
    <mergeCell ref="A2:H2"/>
    <mergeCell ref="A5:D5"/>
    <mergeCell ref="A7:D7"/>
    <mergeCell ref="F4:H4"/>
  </mergeCells>
  <printOptions horizontalCentered="1" verticalCentered="1"/>
  <pageMargins left="0.5905511811023623" right="0.5905511811023623" top="0.4724409448818898" bottom="1.1811023622047245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tabSelected="1" workbookViewId="0" topLeftCell="B28">
      <selection activeCell="O40" sqref="O40"/>
    </sheetView>
  </sheetViews>
  <sheetFormatPr defaultColWidth="9.00390625" defaultRowHeight="16.5"/>
  <cols>
    <col min="1" max="1" width="2.125" style="164" customWidth="1"/>
    <col min="2" max="2" width="2.375" style="165" customWidth="1"/>
    <col min="3" max="3" width="17.625" style="166" customWidth="1"/>
    <col min="4" max="4" width="1.37890625" style="166" customWidth="1"/>
    <col min="5" max="5" width="16.75390625" style="167" customWidth="1"/>
    <col min="6" max="6" width="8.375" style="167" customWidth="1"/>
    <col min="7" max="7" width="17.00390625" style="168" customWidth="1"/>
    <col min="8" max="8" width="7.625" style="167" customWidth="1"/>
    <col min="9" max="9" width="16.125" style="169" customWidth="1"/>
    <col min="10" max="10" width="8.00390625" style="170" customWidth="1"/>
    <col min="11" max="11" width="4.125" style="171" customWidth="1"/>
    <col min="12" max="12" width="2.375" style="171" customWidth="1"/>
    <col min="13" max="13" width="17.00390625" style="171" customWidth="1"/>
    <col min="14" max="14" width="1.37890625" style="171" customWidth="1"/>
    <col min="15" max="15" width="16.125" style="167" customWidth="1"/>
    <col min="16" max="16" width="7.625" style="167" customWidth="1"/>
    <col min="17" max="17" width="15.75390625" style="168" customWidth="1"/>
    <col min="18" max="18" width="7.00390625" style="167" customWidth="1"/>
    <col min="19" max="19" width="15.875" style="169" customWidth="1"/>
    <col min="20" max="20" width="7.625" style="170" customWidth="1"/>
    <col min="21" max="16384" width="9.00390625" style="171" customWidth="1"/>
  </cols>
  <sheetData>
    <row r="1" spans="1:20" s="5" customFormat="1" ht="18" customHeight="1">
      <c r="A1" s="1"/>
      <c r="C1" s="79"/>
      <c r="D1" s="80"/>
      <c r="E1" s="81"/>
      <c r="F1" s="81"/>
      <c r="G1" s="81"/>
      <c r="H1" s="81"/>
      <c r="I1" s="82"/>
      <c r="J1" s="83"/>
      <c r="O1" s="81"/>
      <c r="P1" s="81"/>
      <c r="Q1" s="81"/>
      <c r="R1" s="81"/>
      <c r="S1" s="82"/>
      <c r="T1" s="83"/>
    </row>
    <row r="2" spans="1:20" s="8" customFormat="1" ht="36" customHeight="1">
      <c r="A2" s="182" t="s">
        <v>63</v>
      </c>
      <c r="B2" s="182"/>
      <c r="C2" s="182"/>
      <c r="D2" s="182"/>
      <c r="E2" s="182"/>
      <c r="F2" s="182"/>
      <c r="G2" s="182"/>
      <c r="H2" s="182"/>
      <c r="I2" s="182"/>
      <c r="J2" s="182"/>
      <c r="K2" s="7" t="s">
        <v>64</v>
      </c>
      <c r="O2" s="84"/>
      <c r="P2" s="84"/>
      <c r="Q2" s="84"/>
      <c r="R2" s="84"/>
      <c r="S2" s="85"/>
      <c r="T2" s="86"/>
    </row>
    <row r="3" spans="3:20" s="87" customFormat="1" ht="18" customHeight="1">
      <c r="C3" s="88"/>
      <c r="D3" s="89"/>
      <c r="E3" s="90"/>
      <c r="F3" s="90"/>
      <c r="G3" s="90"/>
      <c r="H3" s="90"/>
      <c r="I3" s="91"/>
      <c r="J3" s="12"/>
      <c r="K3" s="92"/>
      <c r="O3" s="90"/>
      <c r="P3" s="90"/>
      <c r="Q3" s="90"/>
      <c r="R3" s="90"/>
      <c r="S3" s="91"/>
      <c r="T3" s="93"/>
    </row>
    <row r="4" spans="1:20" s="15" customFormat="1" ht="31.5" customHeight="1" thickBot="1">
      <c r="A4" s="17"/>
      <c r="B4" s="173"/>
      <c r="C4" s="174"/>
      <c r="D4" s="175"/>
      <c r="E4" s="176"/>
      <c r="F4" s="176"/>
      <c r="G4" s="176"/>
      <c r="H4" s="176"/>
      <c r="I4" s="205" t="s">
        <v>67</v>
      </c>
      <c r="J4" s="206"/>
      <c r="K4" s="177" t="s">
        <v>65</v>
      </c>
      <c r="L4" s="174"/>
      <c r="M4" s="174"/>
      <c r="N4" s="174"/>
      <c r="O4" s="176"/>
      <c r="P4" s="94"/>
      <c r="Q4" s="94"/>
      <c r="R4" s="94"/>
      <c r="S4" s="199" t="s">
        <v>13</v>
      </c>
      <c r="T4" s="199"/>
    </row>
    <row r="5" spans="1:20" s="18" customFormat="1" ht="21.75" customHeight="1">
      <c r="A5" s="95"/>
      <c r="B5" s="96"/>
      <c r="C5" s="96"/>
      <c r="D5" s="97"/>
      <c r="E5" s="98" t="s">
        <v>14</v>
      </c>
      <c r="F5" s="99"/>
      <c r="G5" s="98" t="s">
        <v>15</v>
      </c>
      <c r="H5" s="99"/>
      <c r="I5" s="100" t="s">
        <v>16</v>
      </c>
      <c r="J5" s="101"/>
      <c r="K5" s="95"/>
      <c r="L5" s="96"/>
      <c r="M5" s="96"/>
      <c r="N5" s="102"/>
      <c r="O5" s="98" t="s">
        <v>14</v>
      </c>
      <c r="P5" s="99"/>
      <c r="Q5" s="98" t="s">
        <v>15</v>
      </c>
      <c r="R5" s="99"/>
      <c r="S5" s="100" t="s">
        <v>16</v>
      </c>
      <c r="T5" s="101"/>
    </row>
    <row r="6" spans="1:20" s="18" customFormat="1" ht="33" customHeight="1">
      <c r="A6" s="200" t="s">
        <v>17</v>
      </c>
      <c r="B6" s="200"/>
      <c r="C6" s="200"/>
      <c r="D6" s="201"/>
      <c r="E6" s="103" t="s">
        <v>18</v>
      </c>
      <c r="F6" s="104" t="s">
        <v>3</v>
      </c>
      <c r="G6" s="103" t="s">
        <v>18</v>
      </c>
      <c r="H6" s="104" t="s">
        <v>3</v>
      </c>
      <c r="I6" s="103" t="s">
        <v>18</v>
      </c>
      <c r="J6" s="75" t="s">
        <v>3</v>
      </c>
      <c r="K6" s="105"/>
      <c r="L6" s="106" t="s">
        <v>19</v>
      </c>
      <c r="M6" s="106"/>
      <c r="N6" s="107"/>
      <c r="O6" s="103" t="s">
        <v>18</v>
      </c>
      <c r="P6" s="104" t="s">
        <v>3</v>
      </c>
      <c r="Q6" s="103" t="s">
        <v>18</v>
      </c>
      <c r="R6" s="104" t="s">
        <v>3</v>
      </c>
      <c r="S6" s="103" t="s">
        <v>18</v>
      </c>
      <c r="T6" s="75" t="s">
        <v>3</v>
      </c>
    </row>
    <row r="7" spans="1:20" s="18" customFormat="1" ht="19.5" customHeight="1">
      <c r="A7" s="45"/>
      <c r="B7" s="108"/>
      <c r="C7" s="108"/>
      <c r="D7" s="109"/>
      <c r="E7" s="110"/>
      <c r="F7" s="111"/>
      <c r="G7" s="110"/>
      <c r="H7" s="111"/>
      <c r="I7" s="112"/>
      <c r="J7" s="113"/>
      <c r="K7" s="45"/>
      <c r="L7" s="108"/>
      <c r="M7" s="108"/>
      <c r="N7" s="114"/>
      <c r="O7" s="110"/>
      <c r="P7" s="111"/>
      <c r="Q7" s="110"/>
      <c r="R7" s="111"/>
      <c r="S7" s="112"/>
      <c r="T7" s="115"/>
    </row>
    <row r="8" spans="1:20" s="121" customFormat="1" ht="19.5" customHeight="1">
      <c r="A8" s="116"/>
      <c r="B8" s="117" t="s">
        <v>20</v>
      </c>
      <c r="C8" s="118"/>
      <c r="D8" s="119"/>
      <c r="E8" s="35">
        <f>E10+E20+E29</f>
        <v>24305141</v>
      </c>
      <c r="F8" s="35">
        <f>IF(E$8&gt;0,(E8/E$8)*100,0)</f>
        <v>100</v>
      </c>
      <c r="G8" s="35">
        <f>G10+G20+G29</f>
        <v>24037416</v>
      </c>
      <c r="H8" s="35">
        <f>IF(G$8&gt;0,(G8/G$8)*100,0)</f>
        <v>100</v>
      </c>
      <c r="I8" s="37">
        <f>E8-G8</f>
        <v>267725</v>
      </c>
      <c r="J8" s="77">
        <f>ABS(IF(G8=0,0,(I8/G8)*100))</f>
        <v>1.1137844433860944</v>
      </c>
      <c r="K8" s="116"/>
      <c r="L8" s="117" t="s">
        <v>21</v>
      </c>
      <c r="M8" s="118"/>
      <c r="N8" s="120"/>
      <c r="O8" s="35">
        <f>O10+O16</f>
        <v>0</v>
      </c>
      <c r="P8" s="35">
        <f>IF(O$36&gt;0,(O8/O$36)*100,0)</f>
        <v>0</v>
      </c>
      <c r="Q8" s="35">
        <f>Q10+Q16</f>
        <v>0</v>
      </c>
      <c r="R8" s="35">
        <f>IF(Q$36&gt;0,(Q8/Q$36)*100,0)</f>
        <v>0</v>
      </c>
      <c r="S8" s="37">
        <f>O8-Q8</f>
        <v>0</v>
      </c>
      <c r="T8" s="77">
        <f>ABS(IF(Q8=0,0,(S8/Q8)*100))</f>
        <v>0</v>
      </c>
    </row>
    <row r="9" spans="1:20" s="126" customFormat="1" ht="19.5" customHeight="1">
      <c r="A9" s="116"/>
      <c r="B9" s="122"/>
      <c r="C9" s="123"/>
      <c r="D9" s="124"/>
      <c r="E9" s="35"/>
      <c r="F9" s="35"/>
      <c r="G9" s="35"/>
      <c r="H9" s="35"/>
      <c r="I9" s="37"/>
      <c r="J9" s="77"/>
      <c r="K9" s="116"/>
      <c r="L9" s="122"/>
      <c r="M9" s="123"/>
      <c r="N9" s="125"/>
      <c r="O9" s="35"/>
      <c r="P9" s="35"/>
      <c r="Q9" s="35"/>
      <c r="R9" s="35"/>
      <c r="S9" s="37"/>
      <c r="T9" s="77"/>
    </row>
    <row r="10" spans="1:20" s="133" customFormat="1" ht="19.5" customHeight="1">
      <c r="A10" s="122" t="s">
        <v>22</v>
      </c>
      <c r="B10" s="127"/>
      <c r="C10" s="128"/>
      <c r="D10" s="129"/>
      <c r="E10" s="35">
        <f>SUM(E12:E17)</f>
        <v>24305141</v>
      </c>
      <c r="F10" s="35">
        <f>IF(E$8&gt;0,(E10/E$8)*100,0)</f>
        <v>100</v>
      </c>
      <c r="G10" s="35">
        <f>SUM(G12:G17)</f>
        <v>24037416</v>
      </c>
      <c r="H10" s="35">
        <f>IF(G$8&gt;0,(G10/G$8)*100,0)</f>
        <v>100</v>
      </c>
      <c r="I10" s="37">
        <f>E10-G10</f>
        <v>267725</v>
      </c>
      <c r="J10" s="77">
        <f>ABS(IF(G10=0,0,(I10/G10)*100))</f>
        <v>1.1137844433860944</v>
      </c>
      <c r="K10" s="122" t="s">
        <v>23</v>
      </c>
      <c r="L10" s="130"/>
      <c r="M10" s="131"/>
      <c r="N10" s="132"/>
      <c r="O10" s="35">
        <f>SUM(O12:O14)</f>
        <v>0</v>
      </c>
      <c r="P10" s="35">
        <f>IF(O$36&gt;0,(O10/O$36)*100,0)</f>
        <v>0</v>
      </c>
      <c r="Q10" s="35">
        <f>SUM(Q12:Q14)</f>
        <v>0</v>
      </c>
      <c r="R10" s="35">
        <f>IF(Q$36&gt;0,(Q10/Q$36)*100,0)</f>
        <v>0</v>
      </c>
      <c r="S10" s="37">
        <f>O10-Q10</f>
        <v>0</v>
      </c>
      <c r="T10" s="77">
        <f>ABS(IF(Q10=0,0,(S10/Q10)*100))</f>
        <v>0</v>
      </c>
    </row>
    <row r="11" spans="1:20" s="137" customFormat="1" ht="19.5" customHeight="1">
      <c r="A11" s="122"/>
      <c r="B11" s="127"/>
      <c r="C11" s="128"/>
      <c r="D11" s="134"/>
      <c r="E11" s="41"/>
      <c r="F11" s="41"/>
      <c r="G11" s="41"/>
      <c r="H11" s="41"/>
      <c r="I11" s="135"/>
      <c r="J11" s="76"/>
      <c r="K11" s="122"/>
      <c r="L11" s="130"/>
      <c r="M11" s="131"/>
      <c r="N11" s="132"/>
      <c r="O11" s="41"/>
      <c r="P11" s="41"/>
      <c r="Q11" s="41"/>
      <c r="R11" s="41"/>
      <c r="S11" s="135"/>
      <c r="T11" s="136"/>
    </row>
    <row r="12" spans="1:20" s="137" customFormat="1" ht="19.5" customHeight="1">
      <c r="A12" s="116"/>
      <c r="B12" s="202" t="s">
        <v>24</v>
      </c>
      <c r="C12" s="203"/>
      <c r="D12" s="134"/>
      <c r="E12" s="40">
        <v>24305141</v>
      </c>
      <c r="F12" s="41">
        <f aca="true" t="shared" si="0" ref="F12:F17">IF(E$8&gt;0,(E12/E$8)*100,0)</f>
        <v>100</v>
      </c>
      <c r="G12" s="40">
        <v>23925217</v>
      </c>
      <c r="H12" s="41">
        <f aca="true" t="shared" si="1" ref="H12:H17">IF(G$8&gt;0,(G12/G$8)*100,0)</f>
        <v>99.53323185819973</v>
      </c>
      <c r="I12" s="44">
        <f aca="true" t="shared" si="2" ref="I12:I17">E12-G12</f>
        <v>379924</v>
      </c>
      <c r="J12" s="76">
        <f aca="true" t="shared" si="3" ref="J12:J17">ABS(IF(G12=0,0,(I12/G12)*100))</f>
        <v>1.587964698502003</v>
      </c>
      <c r="K12" s="116"/>
      <c r="L12" s="202" t="s">
        <v>25</v>
      </c>
      <c r="M12" s="203"/>
      <c r="N12" s="138"/>
      <c r="O12" s="40"/>
      <c r="P12" s="41">
        <f>IF(O$36&gt;0,(O12/O$36)*100,0)</f>
        <v>0</v>
      </c>
      <c r="Q12" s="40"/>
      <c r="R12" s="41">
        <f>IF(Q$36&gt;0,(Q12/Q$36)*100,0)</f>
        <v>0</v>
      </c>
      <c r="S12" s="44">
        <f>O12-Q12</f>
        <v>0</v>
      </c>
      <c r="T12" s="76">
        <f>ABS(IF(Q12=0,0,(S12/Q12)*100))</f>
        <v>0</v>
      </c>
    </row>
    <row r="13" spans="1:20" s="137" customFormat="1" ht="19.5" customHeight="1">
      <c r="A13" s="116"/>
      <c r="B13" s="202" t="s">
        <v>26</v>
      </c>
      <c r="C13" s="203"/>
      <c r="D13" s="134"/>
      <c r="E13" s="40"/>
      <c r="F13" s="41">
        <f t="shared" si="0"/>
        <v>0</v>
      </c>
      <c r="G13" s="40"/>
      <c r="H13" s="41">
        <f t="shared" si="1"/>
        <v>0</v>
      </c>
      <c r="I13" s="44">
        <f t="shared" si="2"/>
        <v>0</v>
      </c>
      <c r="J13" s="76">
        <f t="shared" si="3"/>
        <v>0</v>
      </c>
      <c r="K13" s="116"/>
      <c r="L13" s="202" t="s">
        <v>27</v>
      </c>
      <c r="M13" s="203"/>
      <c r="N13" s="138"/>
      <c r="O13" s="40"/>
      <c r="P13" s="41">
        <f>IF(O$36&gt;0,(O13/O$36)*100,0)</f>
        <v>0</v>
      </c>
      <c r="Q13" s="40"/>
      <c r="R13" s="41">
        <f>IF(Q$36&gt;0,(Q13/Q$36)*100,0)</f>
        <v>0</v>
      </c>
      <c r="S13" s="44">
        <f>O13-Q13</f>
        <v>0</v>
      </c>
      <c r="T13" s="76">
        <f>ABS(IF(Q13=0,0,(S13/Q13)*100))</f>
        <v>0</v>
      </c>
    </row>
    <row r="14" spans="1:20" s="137" customFormat="1" ht="19.5" customHeight="1">
      <c r="A14" s="116"/>
      <c r="B14" s="202" t="s">
        <v>28</v>
      </c>
      <c r="C14" s="203"/>
      <c r="D14" s="134"/>
      <c r="E14" s="40"/>
      <c r="F14" s="41">
        <f t="shared" si="0"/>
        <v>0</v>
      </c>
      <c r="G14" s="40">
        <v>112199</v>
      </c>
      <c r="H14" s="41">
        <f t="shared" si="1"/>
        <v>0.4667681418002667</v>
      </c>
      <c r="I14" s="44">
        <f t="shared" si="2"/>
        <v>-112199</v>
      </c>
      <c r="J14" s="76">
        <f t="shared" si="3"/>
        <v>100</v>
      </c>
      <c r="K14" s="116"/>
      <c r="L14" s="202" t="s">
        <v>29</v>
      </c>
      <c r="M14" s="203"/>
      <c r="N14" s="138"/>
      <c r="O14" s="40"/>
      <c r="P14" s="41">
        <f>IF(O$36&gt;0,(O14/O$36)*100,0)</f>
        <v>0</v>
      </c>
      <c r="Q14" s="40"/>
      <c r="R14" s="41">
        <f>IF(Q$36&gt;0,(Q14/Q$36)*100,0)</f>
        <v>0</v>
      </c>
      <c r="S14" s="44">
        <f>O14-Q14</f>
        <v>0</v>
      </c>
      <c r="T14" s="76">
        <f>ABS(IF(Q14=0,0,(S14/Q14)*100))</f>
        <v>0</v>
      </c>
    </row>
    <row r="15" spans="1:20" s="137" customFormat="1" ht="19.5" customHeight="1">
      <c r="A15" s="116"/>
      <c r="B15" s="202" t="s">
        <v>30</v>
      </c>
      <c r="C15" s="203"/>
      <c r="D15" s="134"/>
      <c r="E15" s="40"/>
      <c r="F15" s="41">
        <f t="shared" si="0"/>
        <v>0</v>
      </c>
      <c r="G15" s="40"/>
      <c r="H15" s="41">
        <f t="shared" si="1"/>
        <v>0</v>
      </c>
      <c r="I15" s="44">
        <f t="shared" si="2"/>
        <v>0</v>
      </c>
      <c r="J15" s="76">
        <f t="shared" si="3"/>
        <v>0</v>
      </c>
      <c r="K15" s="116"/>
      <c r="L15" s="122"/>
      <c r="M15" s="139"/>
      <c r="N15" s="140"/>
      <c r="O15" s="41"/>
      <c r="P15" s="35"/>
      <c r="Q15" s="41"/>
      <c r="R15" s="35"/>
      <c r="S15" s="44"/>
      <c r="T15" s="141"/>
    </row>
    <row r="16" spans="1:20" s="137" customFormat="1" ht="19.5" customHeight="1">
      <c r="A16" s="116"/>
      <c r="B16" s="202" t="s">
        <v>31</v>
      </c>
      <c r="C16" s="203"/>
      <c r="D16" s="134"/>
      <c r="E16" s="40"/>
      <c r="F16" s="41">
        <f t="shared" si="0"/>
        <v>0</v>
      </c>
      <c r="G16" s="40"/>
      <c r="H16" s="41">
        <f t="shared" si="1"/>
        <v>0</v>
      </c>
      <c r="I16" s="44">
        <f t="shared" si="2"/>
        <v>0</v>
      </c>
      <c r="J16" s="76">
        <f t="shared" si="3"/>
        <v>0</v>
      </c>
      <c r="K16" s="122" t="s">
        <v>32</v>
      </c>
      <c r="L16" s="142"/>
      <c r="M16" s="143"/>
      <c r="N16" s="142"/>
      <c r="O16" s="35">
        <f>O18</f>
        <v>0</v>
      </c>
      <c r="P16" s="35">
        <f>IF(O$36&gt;0,(O16/O$36)*100,0)</f>
        <v>0</v>
      </c>
      <c r="Q16" s="35">
        <f>Q18</f>
        <v>0</v>
      </c>
      <c r="R16" s="35">
        <f>IF(Q$36&gt;0,(Q16/Q$36)*100,0)</f>
        <v>0</v>
      </c>
      <c r="S16" s="37">
        <f>O16-Q16</f>
        <v>0</v>
      </c>
      <c r="T16" s="77">
        <f>ABS(IF(Q16=0,0,(S16/Q16)*100))</f>
        <v>0</v>
      </c>
    </row>
    <row r="17" spans="1:20" s="137" customFormat="1" ht="19.5" customHeight="1">
      <c r="A17" s="116"/>
      <c r="B17" s="202" t="s">
        <v>33</v>
      </c>
      <c r="C17" s="203"/>
      <c r="D17" s="134"/>
      <c r="E17" s="40"/>
      <c r="F17" s="41">
        <f t="shared" si="0"/>
        <v>0</v>
      </c>
      <c r="G17" s="40"/>
      <c r="H17" s="41">
        <f t="shared" si="1"/>
        <v>0</v>
      </c>
      <c r="I17" s="44">
        <f t="shared" si="2"/>
        <v>0</v>
      </c>
      <c r="J17" s="76">
        <f t="shared" si="3"/>
        <v>0</v>
      </c>
      <c r="K17" s="122"/>
      <c r="L17" s="130"/>
      <c r="M17" s="131"/>
      <c r="N17" s="132"/>
      <c r="O17" s="41"/>
      <c r="P17" s="35"/>
      <c r="Q17" s="41"/>
      <c r="R17" s="35"/>
      <c r="S17" s="144"/>
      <c r="T17" s="141"/>
    </row>
    <row r="18" spans="1:20" s="133" customFormat="1" ht="19.5" customHeight="1">
      <c r="A18" s="116"/>
      <c r="B18" s="122"/>
      <c r="C18" s="123"/>
      <c r="D18" s="129"/>
      <c r="E18" s="35"/>
      <c r="F18" s="35"/>
      <c r="G18" s="35"/>
      <c r="H18" s="35"/>
      <c r="I18" s="144"/>
      <c r="J18" s="77"/>
      <c r="K18" s="116"/>
      <c r="L18" s="202" t="s">
        <v>34</v>
      </c>
      <c r="M18" s="203"/>
      <c r="N18" s="138"/>
      <c r="O18" s="40"/>
      <c r="P18" s="41">
        <f>IF(O$36&gt;0,(O18/O$36)*100,0)</f>
        <v>0</v>
      </c>
      <c r="Q18" s="40"/>
      <c r="R18" s="41">
        <f>IF(Q$36&gt;0,(Q18/Q$36)*100,0)</f>
        <v>0</v>
      </c>
      <c r="S18" s="44">
        <f>O18-Q18</f>
        <v>0</v>
      </c>
      <c r="T18" s="76">
        <f>ABS(IF(Q18=0,0,(S18/Q18)*100))</f>
        <v>0</v>
      </c>
    </row>
    <row r="19" spans="1:20" s="133" customFormat="1" ht="19.5" customHeight="1">
      <c r="A19" s="116"/>
      <c r="B19" s="122"/>
      <c r="C19" s="123"/>
      <c r="D19" s="129"/>
      <c r="E19" s="35"/>
      <c r="F19" s="35"/>
      <c r="G19" s="35"/>
      <c r="H19" s="35"/>
      <c r="I19" s="144"/>
      <c r="J19" s="77"/>
      <c r="K19" s="116"/>
      <c r="L19" s="122"/>
      <c r="M19" s="139"/>
      <c r="N19" s="140"/>
      <c r="O19" s="41"/>
      <c r="P19" s="35"/>
      <c r="Q19" s="41"/>
      <c r="R19" s="35"/>
      <c r="S19" s="44"/>
      <c r="T19" s="141"/>
    </row>
    <row r="20" spans="1:20" s="137" customFormat="1" ht="19.5" customHeight="1">
      <c r="A20" s="204" t="s">
        <v>35</v>
      </c>
      <c r="B20" s="204"/>
      <c r="C20" s="204"/>
      <c r="D20" s="134"/>
      <c r="E20" s="35">
        <f>SUM(E23:E26)</f>
        <v>0</v>
      </c>
      <c r="F20" s="35">
        <f>IF(E$8&gt;0,(E20/E$8)*100,0)</f>
        <v>0</v>
      </c>
      <c r="G20" s="35">
        <f>SUM(G23:G26)</f>
        <v>0</v>
      </c>
      <c r="H20" s="35">
        <f>IF(G$8&gt;0,(G20/G$8)*100,0)</f>
        <v>0</v>
      </c>
      <c r="I20" s="37">
        <f>E20-G20</f>
        <v>0</v>
      </c>
      <c r="J20" s="77">
        <f>ABS(IF(G20=0,0,(I20/G20)*100))</f>
        <v>0</v>
      </c>
      <c r="K20" s="116"/>
      <c r="L20" s="145" t="s">
        <v>36</v>
      </c>
      <c r="M20" s="143"/>
      <c r="N20" s="146"/>
      <c r="O20" s="35">
        <f>O22</f>
        <v>24305141</v>
      </c>
      <c r="P20" s="35">
        <f>IF(O$36&gt;0,(O20/O$36)*100,0)</f>
        <v>100</v>
      </c>
      <c r="Q20" s="35">
        <f>Q22</f>
        <v>24037416</v>
      </c>
      <c r="R20" s="35">
        <f>IF(Q$36&gt;0,(Q20/Q$36)*100,0)</f>
        <v>100</v>
      </c>
      <c r="S20" s="37">
        <f>O20-Q20</f>
        <v>267725</v>
      </c>
      <c r="T20" s="77">
        <f>ABS(IF(Q20=0,0,(S20/Q20)*100))</f>
        <v>1.1137844433860944</v>
      </c>
    </row>
    <row r="21" spans="1:20" s="137" customFormat="1" ht="19.5" customHeight="1">
      <c r="A21" s="204" t="s">
        <v>37</v>
      </c>
      <c r="B21" s="204"/>
      <c r="C21" s="204"/>
      <c r="D21" s="134"/>
      <c r="E21" s="35"/>
      <c r="F21" s="41"/>
      <c r="G21" s="35"/>
      <c r="H21" s="41"/>
      <c r="I21" s="37"/>
      <c r="J21" s="76"/>
      <c r="K21" s="116"/>
      <c r="L21" s="117"/>
      <c r="M21" s="123"/>
      <c r="N21" s="125"/>
      <c r="O21" s="35"/>
      <c r="P21" s="35"/>
      <c r="Q21" s="35"/>
      <c r="R21" s="35"/>
      <c r="S21" s="37"/>
      <c r="T21" s="77"/>
    </row>
    <row r="22" spans="1:20" s="137" customFormat="1" ht="19.5" customHeight="1">
      <c r="A22" s="122"/>
      <c r="B22" s="127"/>
      <c r="C22" s="128"/>
      <c r="D22" s="134"/>
      <c r="E22" s="41"/>
      <c r="F22" s="41"/>
      <c r="G22" s="41"/>
      <c r="H22" s="41"/>
      <c r="I22" s="135"/>
      <c r="J22" s="76"/>
      <c r="K22" s="122" t="s">
        <v>38</v>
      </c>
      <c r="L22" s="130"/>
      <c r="M22" s="139"/>
      <c r="N22" s="140"/>
      <c r="O22" s="35">
        <f>O24-O25</f>
        <v>24305141</v>
      </c>
      <c r="P22" s="35">
        <f>IF(O$36&gt;0,(O22/O$36)*100,0)</f>
        <v>100</v>
      </c>
      <c r="Q22" s="35">
        <f>Q24-Q25</f>
        <v>24037416</v>
      </c>
      <c r="R22" s="35">
        <f>IF(Q$36&gt;0,(Q22/Q$36)*100,0)</f>
        <v>100</v>
      </c>
      <c r="S22" s="37">
        <f>O22-Q22</f>
        <v>267725</v>
      </c>
      <c r="T22" s="77">
        <f>ABS(IF(Q22=0,0,(S22/Q22)*100))</f>
        <v>1.1137844433860944</v>
      </c>
    </row>
    <row r="23" spans="1:20" s="137" customFormat="1" ht="19.5" customHeight="1">
      <c r="A23" s="116"/>
      <c r="B23" s="202" t="s">
        <v>39</v>
      </c>
      <c r="C23" s="203"/>
      <c r="D23" s="134"/>
      <c r="E23" s="40"/>
      <c r="F23" s="41">
        <f>IF(E$8&gt;0,(E23/E$8)*100,0)</f>
        <v>0</v>
      </c>
      <c r="G23" s="40"/>
      <c r="H23" s="41">
        <f>IF(G$8&gt;0,(G23/G$8)*100,0)</f>
        <v>0</v>
      </c>
      <c r="I23" s="44">
        <f>E23-G23</f>
        <v>0</v>
      </c>
      <c r="J23" s="76">
        <f>ABS(IF(G23=0,0,(I23/G23)*100))</f>
        <v>0</v>
      </c>
      <c r="K23" s="122"/>
      <c r="L23" s="130"/>
      <c r="M23" s="139"/>
      <c r="N23" s="140"/>
      <c r="O23" s="41"/>
      <c r="P23" s="35"/>
      <c r="Q23" s="41"/>
      <c r="R23" s="35"/>
      <c r="S23" s="144"/>
      <c r="T23" s="141"/>
    </row>
    <row r="24" spans="1:20" s="137" customFormat="1" ht="19.5" customHeight="1">
      <c r="A24" s="116"/>
      <c r="B24" s="202" t="s">
        <v>40</v>
      </c>
      <c r="C24" s="203"/>
      <c r="D24" s="134"/>
      <c r="E24" s="40"/>
      <c r="F24" s="41">
        <f>IF(E$8&gt;0,(E24/E$8)*100,0)</f>
        <v>0</v>
      </c>
      <c r="G24" s="40"/>
      <c r="H24" s="41">
        <f>IF(G$8&gt;0,(G24/G$8)*100,0)</f>
        <v>0</v>
      </c>
      <c r="I24" s="44">
        <f>E24-G24</f>
        <v>0</v>
      </c>
      <c r="J24" s="76">
        <f>ABS(IF(G24=0,0,(I24/G24)*100))</f>
        <v>0</v>
      </c>
      <c r="K24" s="122"/>
      <c r="L24" s="202" t="s">
        <v>41</v>
      </c>
      <c r="M24" s="203"/>
      <c r="N24" s="138"/>
      <c r="O24" s="40">
        <v>24305141</v>
      </c>
      <c r="P24" s="41">
        <f>IF(O$36&gt;0,(O24/O$36)*100,0)</f>
        <v>100</v>
      </c>
      <c r="Q24" s="40">
        <v>24037416</v>
      </c>
      <c r="R24" s="41">
        <f>IF(Q$36&gt;0,(Q24/Q$36)*100,0)</f>
        <v>100</v>
      </c>
      <c r="S24" s="44">
        <f>O24-Q24</f>
        <v>267725</v>
      </c>
      <c r="T24" s="76">
        <f>ABS(IF(Q24=0,0,(S24/Q24)*100))</f>
        <v>1.1137844433860944</v>
      </c>
    </row>
    <row r="25" spans="1:20" s="133" customFormat="1" ht="19.5" customHeight="1">
      <c r="A25" s="116"/>
      <c r="B25" s="202" t="s">
        <v>42</v>
      </c>
      <c r="C25" s="203"/>
      <c r="D25" s="134"/>
      <c r="E25" s="40"/>
      <c r="F25" s="41">
        <f>IF(E$8&gt;0,(E25/E$8)*100,0)</f>
        <v>0</v>
      </c>
      <c r="G25" s="40"/>
      <c r="H25" s="41">
        <f>IF(G$8&gt;0,(G25/G$8)*100,0)</f>
        <v>0</v>
      </c>
      <c r="I25" s="44">
        <f>E25-G25</f>
        <v>0</v>
      </c>
      <c r="J25" s="76">
        <f>ABS(IF(G25=0,0,(I25/G25)*100))</f>
        <v>0</v>
      </c>
      <c r="K25" s="122"/>
      <c r="L25" s="202" t="s">
        <v>43</v>
      </c>
      <c r="M25" s="203"/>
      <c r="N25" s="138"/>
      <c r="O25" s="40"/>
      <c r="P25" s="41">
        <f>IF(O$36&gt;0,(O25/O$36)*100,0)</f>
        <v>0</v>
      </c>
      <c r="Q25" s="40"/>
      <c r="R25" s="41">
        <f>IF(Q$36&gt;0,(Q25/Q$36)*100,0)</f>
        <v>0</v>
      </c>
      <c r="S25" s="44">
        <f>O25-Q25</f>
        <v>0</v>
      </c>
      <c r="T25" s="76">
        <f>ABS(IF(Q25=0,0,(S25/Q25)*100))</f>
        <v>0</v>
      </c>
    </row>
    <row r="26" spans="1:20" s="137" customFormat="1" ht="19.5" customHeight="1">
      <c r="A26" s="116"/>
      <c r="B26" s="202" t="s">
        <v>44</v>
      </c>
      <c r="C26" s="203"/>
      <c r="D26" s="129"/>
      <c r="E26" s="40"/>
      <c r="F26" s="41">
        <f>IF(E$8&gt;0,(E26/E$8)*100,0)</f>
        <v>0</v>
      </c>
      <c r="G26" s="40"/>
      <c r="H26" s="41">
        <f>IF(G$8&gt;0,(G26/G$8)*100,0)</f>
        <v>0</v>
      </c>
      <c r="I26" s="44">
        <f>E26-G26</f>
        <v>0</v>
      </c>
      <c r="J26" s="76">
        <f>ABS(IF(G26=0,0,(I26/G26)*100))</f>
        <v>0</v>
      </c>
      <c r="K26" s="122"/>
      <c r="L26" s="139"/>
      <c r="M26" s="147"/>
      <c r="N26" s="138"/>
      <c r="O26" s="41"/>
      <c r="P26" s="35"/>
      <c r="Q26" s="41"/>
      <c r="R26" s="35"/>
      <c r="S26" s="44"/>
      <c r="T26" s="141"/>
    </row>
    <row r="27" spans="1:20" s="137" customFormat="1" ht="19.5" customHeight="1">
      <c r="A27" s="116"/>
      <c r="B27" s="122"/>
      <c r="C27" s="123"/>
      <c r="D27" s="134"/>
      <c r="E27" s="41"/>
      <c r="F27" s="41"/>
      <c r="G27" s="41"/>
      <c r="H27" s="41"/>
      <c r="I27" s="44"/>
      <c r="J27" s="76"/>
      <c r="K27" s="122"/>
      <c r="L27" s="139"/>
      <c r="M27" s="147"/>
      <c r="N27" s="138"/>
      <c r="O27" s="41"/>
      <c r="P27" s="41"/>
      <c r="Q27" s="41"/>
      <c r="R27" s="41"/>
      <c r="S27" s="135"/>
      <c r="T27" s="136"/>
    </row>
    <row r="28" spans="1:20" s="137" customFormat="1" ht="19.5" customHeight="1">
      <c r="A28" s="116"/>
      <c r="B28" s="122"/>
      <c r="C28" s="123"/>
      <c r="D28" s="134"/>
      <c r="E28" s="41"/>
      <c r="F28" s="41"/>
      <c r="G28" s="41"/>
      <c r="H28" s="41"/>
      <c r="I28" s="135"/>
      <c r="J28" s="76"/>
      <c r="K28" s="122"/>
      <c r="L28" s="139"/>
      <c r="M28" s="147"/>
      <c r="N28" s="138"/>
      <c r="O28" s="41"/>
      <c r="P28" s="41"/>
      <c r="Q28" s="41"/>
      <c r="R28" s="41"/>
      <c r="S28" s="135"/>
      <c r="T28" s="136"/>
    </row>
    <row r="29" spans="1:20" s="137" customFormat="1" ht="19.5" customHeight="1">
      <c r="A29" s="122" t="s">
        <v>45</v>
      </c>
      <c r="B29" s="148"/>
      <c r="C29" s="128"/>
      <c r="D29" s="134"/>
      <c r="E29" s="35">
        <f>SUM(E31:E32)</f>
        <v>0</v>
      </c>
      <c r="F29" s="35">
        <f>IF(E$8&gt;0,(E29/E$8)*100,0)</f>
        <v>0</v>
      </c>
      <c r="G29" s="35">
        <f>SUM(G31:G32)</f>
        <v>0</v>
      </c>
      <c r="H29" s="35">
        <f>IF(G$8&gt;0,(G29/G$8)*100,0)</f>
        <v>0</v>
      </c>
      <c r="I29" s="37">
        <f>E29-G29</f>
        <v>0</v>
      </c>
      <c r="J29" s="77">
        <f>ABS(IF(G29=0,0,(I29/G29)*100))</f>
        <v>0</v>
      </c>
      <c r="K29" s="122"/>
      <c r="L29" s="139"/>
      <c r="M29" s="147"/>
      <c r="N29" s="138"/>
      <c r="O29" s="41"/>
      <c r="P29" s="35"/>
      <c r="Q29" s="41"/>
      <c r="R29" s="35"/>
      <c r="S29" s="144"/>
      <c r="T29" s="141"/>
    </row>
    <row r="30" spans="1:20" s="137" customFormat="1" ht="19.5" customHeight="1">
      <c r="A30" s="122"/>
      <c r="B30" s="148"/>
      <c r="C30" s="128"/>
      <c r="D30" s="134"/>
      <c r="E30" s="41"/>
      <c r="F30" s="41"/>
      <c r="G30" s="41"/>
      <c r="H30" s="41"/>
      <c r="I30" s="135"/>
      <c r="J30" s="76"/>
      <c r="K30" s="122"/>
      <c r="L30" s="139"/>
      <c r="M30" s="147"/>
      <c r="N30" s="138"/>
      <c r="O30" s="41"/>
      <c r="P30" s="41"/>
      <c r="Q30" s="41"/>
      <c r="R30" s="41"/>
      <c r="S30" s="135"/>
      <c r="T30" s="136"/>
    </row>
    <row r="31" spans="1:20" s="137" customFormat="1" ht="19.5" customHeight="1">
      <c r="A31" s="116"/>
      <c r="B31" s="202" t="s">
        <v>46</v>
      </c>
      <c r="C31" s="203"/>
      <c r="D31" s="134"/>
      <c r="E31" s="40"/>
      <c r="F31" s="41">
        <f>IF(E$8&gt;0,(E31/E$8)*100,0)</f>
        <v>0</v>
      </c>
      <c r="G31" s="40"/>
      <c r="H31" s="41">
        <f>IF(G$8&gt;0,(G31/G$8)*100,0)</f>
        <v>0</v>
      </c>
      <c r="I31" s="44">
        <f>E31-G31</f>
        <v>0</v>
      </c>
      <c r="J31" s="76">
        <f>ABS(IF(G31=0,0,(I31/G31)*100))</f>
        <v>0</v>
      </c>
      <c r="K31" s="122"/>
      <c r="L31" s="139"/>
      <c r="M31" s="147"/>
      <c r="N31" s="138"/>
      <c r="O31" s="41"/>
      <c r="P31" s="35"/>
      <c r="Q31" s="41"/>
      <c r="R31" s="35"/>
      <c r="S31" s="144"/>
      <c r="T31" s="141"/>
    </row>
    <row r="32" spans="1:20" s="137" customFormat="1" ht="19.5" customHeight="1">
      <c r="A32" s="116"/>
      <c r="B32" s="202" t="s">
        <v>47</v>
      </c>
      <c r="C32" s="203"/>
      <c r="D32" s="134"/>
      <c r="E32" s="40"/>
      <c r="F32" s="41">
        <f>IF(E$8&gt;0,(E32/E$8)*100,0)</f>
        <v>0</v>
      </c>
      <c r="G32" s="40"/>
      <c r="H32" s="41">
        <f>IF(G$8&gt;0,(G32/G$8)*100,0)</f>
        <v>0</v>
      </c>
      <c r="I32" s="44">
        <f>E32-G32</f>
        <v>0</v>
      </c>
      <c r="J32" s="76">
        <f>ABS(IF(G32=0,0,(I32/G32)*100))</f>
        <v>0</v>
      </c>
      <c r="K32" s="122"/>
      <c r="L32" s="139"/>
      <c r="M32" s="147"/>
      <c r="N32" s="138"/>
      <c r="O32" s="41"/>
      <c r="P32" s="35"/>
      <c r="Q32" s="41"/>
      <c r="R32" s="35"/>
      <c r="S32" s="144"/>
      <c r="T32" s="141"/>
    </row>
    <row r="33" spans="1:20" s="137" customFormat="1" ht="15.75" customHeight="1">
      <c r="A33" s="116"/>
      <c r="B33" s="123"/>
      <c r="C33" s="149"/>
      <c r="D33" s="134"/>
      <c r="E33" s="41"/>
      <c r="F33" s="41"/>
      <c r="G33" s="41"/>
      <c r="H33" s="41"/>
      <c r="I33" s="44"/>
      <c r="J33" s="76"/>
      <c r="K33" s="122"/>
      <c r="L33" s="139"/>
      <c r="M33" s="147"/>
      <c r="N33" s="138"/>
      <c r="O33" s="41"/>
      <c r="P33" s="35"/>
      <c r="Q33" s="41"/>
      <c r="R33" s="35"/>
      <c r="S33" s="144"/>
      <c r="T33" s="141"/>
    </row>
    <row r="34" spans="1:20" s="137" customFormat="1" ht="15.75" customHeight="1">
      <c r="A34" s="116"/>
      <c r="B34" s="123"/>
      <c r="C34" s="149"/>
      <c r="D34" s="134"/>
      <c r="E34" s="41"/>
      <c r="F34" s="41"/>
      <c r="G34" s="41"/>
      <c r="H34" s="41"/>
      <c r="I34" s="44"/>
      <c r="J34" s="76"/>
      <c r="K34" s="122"/>
      <c r="L34" s="139"/>
      <c r="M34" s="147"/>
      <c r="N34" s="138"/>
      <c r="O34" s="41"/>
      <c r="P34" s="35"/>
      <c r="Q34" s="41"/>
      <c r="R34" s="35"/>
      <c r="S34" s="144"/>
      <c r="T34" s="141"/>
    </row>
    <row r="35" spans="1:20" s="137" customFormat="1" ht="15.75" customHeight="1">
      <c r="A35" s="116"/>
      <c r="B35" s="123"/>
      <c r="C35" s="149"/>
      <c r="D35" s="134"/>
      <c r="E35" s="41"/>
      <c r="F35" s="41"/>
      <c r="G35" s="41"/>
      <c r="H35" s="41"/>
      <c r="I35" s="44"/>
      <c r="J35" s="76"/>
      <c r="K35" s="122"/>
      <c r="L35" s="139"/>
      <c r="M35" s="147"/>
      <c r="N35" s="138"/>
      <c r="O35" s="41"/>
      <c r="P35" s="35"/>
      <c r="Q35" s="41"/>
      <c r="R35" s="35"/>
      <c r="S35" s="144"/>
      <c r="T35" s="141"/>
    </row>
    <row r="36" spans="1:20" s="155" customFormat="1" ht="32.25" customHeight="1" thickBot="1">
      <c r="A36" s="150" t="s">
        <v>48</v>
      </c>
      <c r="B36" s="151"/>
      <c r="C36" s="152"/>
      <c r="D36" s="153"/>
      <c r="E36" s="63">
        <f>E8</f>
        <v>24305141</v>
      </c>
      <c r="F36" s="64">
        <f>IF(E$8&gt;0,(E36/E$8)*100,0)</f>
        <v>100</v>
      </c>
      <c r="G36" s="63">
        <f>G8</f>
        <v>24037416</v>
      </c>
      <c r="H36" s="64">
        <f>IF(G$8&gt;0,(G36/G$8)*100,0)</f>
        <v>100</v>
      </c>
      <c r="I36" s="66">
        <f>E36-G36</f>
        <v>267725</v>
      </c>
      <c r="J36" s="154">
        <f>ABS(IF(G36=0,0,(I36/G36)*100))</f>
        <v>1.1137844433860944</v>
      </c>
      <c r="K36" s="78"/>
      <c r="L36" s="150" t="s">
        <v>49</v>
      </c>
      <c r="M36" s="152"/>
      <c r="N36" s="153"/>
      <c r="O36" s="63">
        <f>O8+O20</f>
        <v>24305141</v>
      </c>
      <c r="P36" s="64">
        <f>IF(O$36&gt;0,(O36/O$36)*100,0)</f>
        <v>100</v>
      </c>
      <c r="Q36" s="63">
        <f>Q8+Q20</f>
        <v>24037416</v>
      </c>
      <c r="R36" s="64">
        <f>IF(Q$36&gt;0,(Q36/Q$36)*100,0)</f>
        <v>100</v>
      </c>
      <c r="S36" s="66">
        <f>O36-Q36</f>
        <v>267725</v>
      </c>
      <c r="T36" s="154">
        <f>ABS(IF(Q36=0,0,(S36/Q36)*100))</f>
        <v>1.1137844433860944</v>
      </c>
    </row>
    <row r="37" spans="1:20" s="161" customFormat="1" ht="51.75" customHeight="1">
      <c r="A37" s="195" t="s">
        <v>68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7" t="s">
        <v>69</v>
      </c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s="161" customFormat="1" ht="16.5">
      <c r="A38" s="156"/>
      <c r="B38" s="162"/>
      <c r="C38" s="163"/>
      <c r="D38" s="163"/>
      <c r="E38" s="158"/>
      <c r="F38" s="158"/>
      <c r="G38" s="157"/>
      <c r="H38" s="158"/>
      <c r="I38" s="159"/>
      <c r="J38" s="160"/>
      <c r="O38" s="158"/>
      <c r="P38" s="158"/>
      <c r="Q38" s="157"/>
      <c r="R38" s="158"/>
      <c r="S38" s="159"/>
      <c r="T38" s="160"/>
    </row>
    <row r="39" spans="1:20" s="161" customFormat="1" ht="16.5">
      <c r="A39" s="156"/>
      <c r="B39" s="162"/>
      <c r="C39" s="163"/>
      <c r="D39" s="163"/>
      <c r="E39" s="158"/>
      <c r="F39" s="158"/>
      <c r="G39" s="157"/>
      <c r="H39" s="158"/>
      <c r="I39" s="159"/>
      <c r="J39" s="160"/>
      <c r="O39" s="158"/>
      <c r="P39" s="158"/>
      <c r="Q39" s="157"/>
      <c r="R39" s="158"/>
      <c r="S39" s="159"/>
      <c r="T39" s="160"/>
    </row>
    <row r="40" spans="1:24" s="161" customFormat="1" ht="16.5">
      <c r="A40" s="156"/>
      <c r="B40" s="162"/>
      <c r="C40" s="163"/>
      <c r="D40" s="163"/>
      <c r="E40" s="158"/>
      <c r="F40" s="158"/>
      <c r="G40" s="157"/>
      <c r="H40" s="158"/>
      <c r="I40" s="159"/>
      <c r="J40" s="160"/>
      <c r="O40" s="159"/>
      <c r="P40" s="160"/>
      <c r="Q40" s="159"/>
      <c r="R40" s="160"/>
      <c r="S40" s="159"/>
      <c r="T40" s="160"/>
      <c r="U40" s="159"/>
      <c r="V40" s="160"/>
      <c r="W40" s="159"/>
      <c r="X40" s="160"/>
    </row>
    <row r="41" spans="1:20" s="161" customFormat="1" ht="16.5">
      <c r="A41" s="156"/>
      <c r="B41" s="162"/>
      <c r="C41" s="163"/>
      <c r="D41" s="163"/>
      <c r="E41" s="158"/>
      <c r="F41" s="158"/>
      <c r="G41" s="157"/>
      <c r="H41" s="158"/>
      <c r="I41" s="159"/>
      <c r="J41" s="160"/>
      <c r="O41" s="158"/>
      <c r="P41" s="158"/>
      <c r="Q41" s="157"/>
      <c r="R41" s="158"/>
      <c r="S41" s="159"/>
      <c r="T41" s="160"/>
    </row>
    <row r="42" spans="1:20" s="161" customFormat="1" ht="16.5">
      <c r="A42" s="156"/>
      <c r="B42" s="162"/>
      <c r="C42" s="163"/>
      <c r="D42" s="163"/>
      <c r="E42" s="158"/>
      <c r="F42" s="158"/>
      <c r="G42" s="157"/>
      <c r="H42" s="158"/>
      <c r="I42" s="159"/>
      <c r="J42" s="160"/>
      <c r="O42" s="158"/>
      <c r="P42" s="158"/>
      <c r="Q42" s="157"/>
      <c r="R42" s="158"/>
      <c r="S42" s="159"/>
      <c r="T42" s="160"/>
    </row>
    <row r="43" spans="1:20" s="161" customFormat="1" ht="16.5">
      <c r="A43" s="156"/>
      <c r="B43" s="162"/>
      <c r="C43" s="163"/>
      <c r="D43" s="163"/>
      <c r="E43" s="158"/>
      <c r="F43" s="158"/>
      <c r="G43" s="157"/>
      <c r="H43" s="158"/>
      <c r="I43" s="159"/>
      <c r="J43" s="160"/>
      <c r="O43" s="158"/>
      <c r="P43" s="158"/>
      <c r="Q43" s="157"/>
      <c r="R43" s="158"/>
      <c r="S43" s="159"/>
      <c r="T43" s="160"/>
    </row>
    <row r="44" spans="1:20" s="161" customFormat="1" ht="16.5">
      <c r="A44" s="156"/>
      <c r="B44" s="162"/>
      <c r="C44" s="163"/>
      <c r="D44" s="163"/>
      <c r="E44" s="158"/>
      <c r="F44" s="158"/>
      <c r="G44" s="157"/>
      <c r="H44" s="158"/>
      <c r="I44" s="159"/>
      <c r="J44" s="160"/>
      <c r="O44" s="158"/>
      <c r="P44" s="158"/>
      <c r="Q44" s="157"/>
      <c r="R44" s="158"/>
      <c r="S44" s="159"/>
      <c r="T44" s="160"/>
    </row>
    <row r="45" spans="1:20" s="161" customFormat="1" ht="16.5">
      <c r="A45" s="156"/>
      <c r="B45" s="162"/>
      <c r="C45" s="163"/>
      <c r="D45" s="163"/>
      <c r="E45" s="158"/>
      <c r="F45" s="158"/>
      <c r="G45" s="157"/>
      <c r="H45" s="158"/>
      <c r="I45" s="159"/>
      <c r="J45" s="160"/>
      <c r="O45" s="158"/>
      <c r="P45" s="158"/>
      <c r="Q45" s="157"/>
      <c r="R45" s="158"/>
      <c r="S45" s="159"/>
      <c r="T45" s="160"/>
    </row>
    <row r="46" spans="1:20" s="161" customFormat="1" ht="16.5">
      <c r="A46" s="156"/>
      <c r="B46" s="162"/>
      <c r="C46" s="163"/>
      <c r="D46" s="163"/>
      <c r="E46" s="158"/>
      <c r="F46" s="158"/>
      <c r="G46" s="157"/>
      <c r="H46" s="158"/>
      <c r="I46" s="159"/>
      <c r="J46" s="160"/>
      <c r="O46" s="158"/>
      <c r="P46" s="158"/>
      <c r="Q46" s="157"/>
      <c r="R46" s="158"/>
      <c r="S46" s="159"/>
      <c r="T46" s="160"/>
    </row>
    <row r="47" spans="1:20" s="161" customFormat="1" ht="16.5">
      <c r="A47" s="156"/>
      <c r="B47" s="162"/>
      <c r="C47" s="163"/>
      <c r="D47" s="163"/>
      <c r="E47" s="158"/>
      <c r="F47" s="158"/>
      <c r="G47" s="157"/>
      <c r="H47" s="158"/>
      <c r="I47" s="159"/>
      <c r="J47" s="160"/>
      <c r="O47" s="158"/>
      <c r="P47" s="158"/>
      <c r="Q47" s="157"/>
      <c r="R47" s="158"/>
      <c r="S47" s="159"/>
      <c r="T47" s="160"/>
    </row>
    <row r="48" spans="1:20" s="161" customFormat="1" ht="16.5">
      <c r="A48" s="156"/>
      <c r="B48" s="162"/>
      <c r="C48" s="163"/>
      <c r="D48" s="163"/>
      <c r="E48" s="158"/>
      <c r="F48" s="158"/>
      <c r="G48" s="157"/>
      <c r="H48" s="158"/>
      <c r="I48" s="159"/>
      <c r="J48" s="160"/>
      <c r="O48" s="158"/>
      <c r="P48" s="158"/>
      <c r="Q48" s="157"/>
      <c r="R48" s="158"/>
      <c r="S48" s="159"/>
      <c r="T48" s="160"/>
    </row>
    <row r="49" spans="1:20" s="161" customFormat="1" ht="16.5">
      <c r="A49" s="156"/>
      <c r="B49" s="162"/>
      <c r="C49" s="163"/>
      <c r="D49" s="163"/>
      <c r="E49" s="158"/>
      <c r="F49" s="158"/>
      <c r="G49" s="157"/>
      <c r="H49" s="158"/>
      <c r="I49" s="159"/>
      <c r="J49" s="160"/>
      <c r="O49" s="158"/>
      <c r="P49" s="158"/>
      <c r="Q49" s="157"/>
      <c r="R49" s="158"/>
      <c r="S49" s="159"/>
      <c r="T49" s="160"/>
    </row>
    <row r="50" spans="1:20" s="161" customFormat="1" ht="16.5">
      <c r="A50" s="156"/>
      <c r="B50" s="162"/>
      <c r="C50" s="163"/>
      <c r="D50" s="163"/>
      <c r="E50" s="158"/>
      <c r="F50" s="158"/>
      <c r="G50" s="157"/>
      <c r="H50" s="158"/>
      <c r="I50" s="159"/>
      <c r="J50" s="160"/>
      <c r="O50" s="158"/>
      <c r="P50" s="158"/>
      <c r="Q50" s="157"/>
      <c r="R50" s="158"/>
      <c r="S50" s="159"/>
      <c r="T50" s="160"/>
    </row>
    <row r="51" spans="1:20" s="161" customFormat="1" ht="16.5">
      <c r="A51" s="156"/>
      <c r="B51" s="162"/>
      <c r="C51" s="163"/>
      <c r="D51" s="163"/>
      <c r="E51" s="158"/>
      <c r="F51" s="158"/>
      <c r="G51" s="157"/>
      <c r="H51" s="158"/>
      <c r="I51" s="159"/>
      <c r="J51" s="160"/>
      <c r="O51" s="158"/>
      <c r="P51" s="158"/>
      <c r="Q51" s="157"/>
      <c r="R51" s="158"/>
      <c r="S51" s="159"/>
      <c r="T51" s="160"/>
    </row>
    <row r="52" spans="1:20" s="161" customFormat="1" ht="16.5">
      <c r="A52" s="156"/>
      <c r="B52" s="162"/>
      <c r="C52" s="163"/>
      <c r="D52" s="163"/>
      <c r="E52" s="158"/>
      <c r="F52" s="158"/>
      <c r="G52" s="157"/>
      <c r="H52" s="158"/>
      <c r="I52" s="159"/>
      <c r="J52" s="160"/>
      <c r="O52" s="158"/>
      <c r="P52" s="158"/>
      <c r="Q52" s="157"/>
      <c r="R52" s="158"/>
      <c r="S52" s="159"/>
      <c r="T52" s="160"/>
    </row>
    <row r="53" spans="1:20" s="161" customFormat="1" ht="16.5">
      <c r="A53" s="156"/>
      <c r="B53" s="162"/>
      <c r="C53" s="163"/>
      <c r="D53" s="163"/>
      <c r="E53" s="158"/>
      <c r="F53" s="158"/>
      <c r="G53" s="157"/>
      <c r="H53" s="158"/>
      <c r="I53" s="159"/>
      <c r="J53" s="160"/>
      <c r="O53" s="158"/>
      <c r="P53" s="158"/>
      <c r="Q53" s="157"/>
      <c r="R53" s="158"/>
      <c r="S53" s="159"/>
      <c r="T53" s="160"/>
    </row>
    <row r="54" spans="1:20" s="161" customFormat="1" ht="16.5">
      <c r="A54" s="156"/>
      <c r="B54" s="162"/>
      <c r="C54" s="163"/>
      <c r="D54" s="163"/>
      <c r="E54" s="158"/>
      <c r="F54" s="158"/>
      <c r="G54" s="157"/>
      <c r="H54" s="158"/>
      <c r="I54" s="159"/>
      <c r="J54" s="160"/>
      <c r="O54" s="158"/>
      <c r="P54" s="158"/>
      <c r="Q54" s="157"/>
      <c r="R54" s="158"/>
      <c r="S54" s="159"/>
      <c r="T54" s="160"/>
    </row>
    <row r="55" spans="1:20" s="161" customFormat="1" ht="16.5">
      <c r="A55" s="156"/>
      <c r="B55" s="162"/>
      <c r="C55" s="163"/>
      <c r="D55" s="163"/>
      <c r="E55" s="158"/>
      <c r="F55" s="158"/>
      <c r="G55" s="157"/>
      <c r="H55" s="158"/>
      <c r="I55" s="159"/>
      <c r="J55" s="160"/>
      <c r="O55" s="158"/>
      <c r="P55" s="158"/>
      <c r="Q55" s="157"/>
      <c r="R55" s="158"/>
      <c r="S55" s="159"/>
      <c r="T55" s="160"/>
    </row>
    <row r="56" spans="1:20" s="161" customFormat="1" ht="16.5">
      <c r="A56" s="156"/>
      <c r="B56" s="162"/>
      <c r="C56" s="163"/>
      <c r="D56" s="163"/>
      <c r="E56" s="158"/>
      <c r="F56" s="158"/>
      <c r="G56" s="157"/>
      <c r="H56" s="158"/>
      <c r="I56" s="159"/>
      <c r="J56" s="160"/>
      <c r="O56" s="158"/>
      <c r="P56" s="158"/>
      <c r="Q56" s="157"/>
      <c r="R56" s="158"/>
      <c r="S56" s="159"/>
      <c r="T56" s="160"/>
    </row>
    <row r="57" spans="1:20" s="161" customFormat="1" ht="16.5">
      <c r="A57" s="156"/>
      <c r="B57" s="162"/>
      <c r="C57" s="163"/>
      <c r="D57" s="163"/>
      <c r="E57" s="158"/>
      <c r="F57" s="158"/>
      <c r="G57" s="157"/>
      <c r="H57" s="158"/>
      <c r="I57" s="159"/>
      <c r="J57" s="160"/>
      <c r="O57" s="158"/>
      <c r="P57" s="158"/>
      <c r="Q57" s="157"/>
      <c r="R57" s="158"/>
      <c r="S57" s="159"/>
      <c r="T57" s="160"/>
    </row>
    <row r="58" spans="1:20" s="161" customFormat="1" ht="16.5">
      <c r="A58" s="156"/>
      <c r="B58" s="162"/>
      <c r="C58" s="163"/>
      <c r="D58" s="163"/>
      <c r="E58" s="158"/>
      <c r="F58" s="158"/>
      <c r="G58" s="157"/>
      <c r="H58" s="158"/>
      <c r="I58" s="159"/>
      <c r="J58" s="160"/>
      <c r="O58" s="158"/>
      <c r="P58" s="158"/>
      <c r="Q58" s="157"/>
      <c r="R58" s="158"/>
      <c r="S58" s="159"/>
      <c r="T58" s="160"/>
    </row>
    <row r="59" spans="1:20" s="161" customFormat="1" ht="16.5">
      <c r="A59" s="156"/>
      <c r="B59" s="162"/>
      <c r="C59" s="163"/>
      <c r="D59" s="163"/>
      <c r="E59" s="158"/>
      <c r="F59" s="158"/>
      <c r="G59" s="157"/>
      <c r="H59" s="158"/>
      <c r="I59" s="159"/>
      <c r="J59" s="160"/>
      <c r="O59" s="158"/>
      <c r="P59" s="158"/>
      <c r="Q59" s="157"/>
      <c r="R59" s="158"/>
      <c r="S59" s="159"/>
      <c r="T59" s="160"/>
    </row>
    <row r="60" spans="1:20" s="161" customFormat="1" ht="16.5">
      <c r="A60" s="156"/>
      <c r="B60" s="162"/>
      <c r="C60" s="163"/>
      <c r="D60" s="163"/>
      <c r="E60" s="158"/>
      <c r="F60" s="158"/>
      <c r="G60" s="157"/>
      <c r="H60" s="158"/>
      <c r="I60" s="159"/>
      <c r="J60" s="160"/>
      <c r="O60" s="158"/>
      <c r="P60" s="158"/>
      <c r="Q60" s="157"/>
      <c r="R60" s="158"/>
      <c r="S60" s="159"/>
      <c r="T60" s="160"/>
    </row>
    <row r="61" spans="1:20" s="161" customFormat="1" ht="16.5">
      <c r="A61" s="156"/>
      <c r="B61" s="162"/>
      <c r="C61" s="163"/>
      <c r="D61" s="163"/>
      <c r="E61" s="158"/>
      <c r="F61" s="158"/>
      <c r="G61" s="157"/>
      <c r="H61" s="158"/>
      <c r="I61" s="159"/>
      <c r="J61" s="160"/>
      <c r="O61" s="158"/>
      <c r="P61" s="158"/>
      <c r="Q61" s="157"/>
      <c r="R61" s="158"/>
      <c r="S61" s="159"/>
      <c r="T61" s="160"/>
    </row>
    <row r="62" spans="1:20" s="161" customFormat="1" ht="16.5">
      <c r="A62" s="156"/>
      <c r="B62" s="162"/>
      <c r="C62" s="163"/>
      <c r="D62" s="163"/>
      <c r="E62" s="158"/>
      <c r="F62" s="158"/>
      <c r="G62" s="157"/>
      <c r="H62" s="158"/>
      <c r="I62" s="159"/>
      <c r="J62" s="160"/>
      <c r="O62" s="158"/>
      <c r="P62" s="158"/>
      <c r="Q62" s="157"/>
      <c r="R62" s="158"/>
      <c r="S62" s="159"/>
      <c r="T62" s="160"/>
    </row>
    <row r="63" spans="1:20" s="161" customFormat="1" ht="16.5">
      <c r="A63" s="156"/>
      <c r="B63" s="162"/>
      <c r="C63" s="163"/>
      <c r="D63" s="163"/>
      <c r="E63" s="158"/>
      <c r="F63" s="158"/>
      <c r="G63" s="157"/>
      <c r="H63" s="158"/>
      <c r="I63" s="159"/>
      <c r="J63" s="160"/>
      <c r="O63" s="158"/>
      <c r="P63" s="158"/>
      <c r="Q63" s="157"/>
      <c r="R63" s="158"/>
      <c r="S63" s="159"/>
      <c r="T63" s="160"/>
    </row>
    <row r="64" spans="1:20" s="161" customFormat="1" ht="16.5">
      <c r="A64" s="156"/>
      <c r="B64" s="162"/>
      <c r="C64" s="163"/>
      <c r="D64" s="163"/>
      <c r="E64" s="158"/>
      <c r="F64" s="158"/>
      <c r="G64" s="157"/>
      <c r="H64" s="158"/>
      <c r="I64" s="159"/>
      <c r="J64" s="160"/>
      <c r="O64" s="158"/>
      <c r="P64" s="158"/>
      <c r="Q64" s="157"/>
      <c r="R64" s="158"/>
      <c r="S64" s="159"/>
      <c r="T64" s="160"/>
    </row>
    <row r="65" spans="1:20" s="161" customFormat="1" ht="16.5">
      <c r="A65" s="156"/>
      <c r="B65" s="162"/>
      <c r="C65" s="163"/>
      <c r="D65" s="163"/>
      <c r="E65" s="158"/>
      <c r="F65" s="158"/>
      <c r="G65" s="157"/>
      <c r="H65" s="158"/>
      <c r="I65" s="159"/>
      <c r="J65" s="160"/>
      <c r="O65" s="158"/>
      <c r="P65" s="158"/>
      <c r="Q65" s="157"/>
      <c r="R65" s="158"/>
      <c r="S65" s="159"/>
      <c r="T65" s="160"/>
    </row>
    <row r="66" spans="1:20" s="161" customFormat="1" ht="16.5">
      <c r="A66" s="156"/>
      <c r="B66" s="162"/>
      <c r="C66" s="163"/>
      <c r="D66" s="163"/>
      <c r="E66" s="158"/>
      <c r="F66" s="158"/>
      <c r="G66" s="157"/>
      <c r="H66" s="158"/>
      <c r="I66" s="159"/>
      <c r="J66" s="160"/>
      <c r="O66" s="158"/>
      <c r="P66" s="158"/>
      <c r="Q66" s="157"/>
      <c r="R66" s="158"/>
      <c r="S66" s="159"/>
      <c r="T66" s="160"/>
    </row>
    <row r="67" spans="1:20" s="161" customFormat="1" ht="16.5">
      <c r="A67" s="156"/>
      <c r="B67" s="162"/>
      <c r="C67" s="163"/>
      <c r="D67" s="163"/>
      <c r="E67" s="158"/>
      <c r="F67" s="158"/>
      <c r="G67" s="157"/>
      <c r="H67" s="158"/>
      <c r="I67" s="159"/>
      <c r="J67" s="160"/>
      <c r="O67" s="158"/>
      <c r="P67" s="158"/>
      <c r="Q67" s="157"/>
      <c r="R67" s="158"/>
      <c r="S67" s="159"/>
      <c r="T67" s="160"/>
    </row>
    <row r="68" spans="1:20" s="161" customFormat="1" ht="16.5">
      <c r="A68" s="156"/>
      <c r="B68" s="162"/>
      <c r="C68" s="163"/>
      <c r="D68" s="163"/>
      <c r="E68" s="158"/>
      <c r="F68" s="158"/>
      <c r="G68" s="157"/>
      <c r="H68" s="158"/>
      <c r="I68" s="159"/>
      <c r="J68" s="160"/>
      <c r="O68" s="158"/>
      <c r="P68" s="158"/>
      <c r="Q68" s="157"/>
      <c r="R68" s="158"/>
      <c r="S68" s="159"/>
      <c r="T68" s="160"/>
    </row>
    <row r="69" spans="1:20" s="161" customFormat="1" ht="16.5">
      <c r="A69" s="156"/>
      <c r="B69" s="162"/>
      <c r="C69" s="163"/>
      <c r="D69" s="163"/>
      <c r="E69" s="158"/>
      <c r="F69" s="158"/>
      <c r="G69" s="157"/>
      <c r="H69" s="158"/>
      <c r="I69" s="159"/>
      <c r="J69" s="160"/>
      <c r="O69" s="158"/>
      <c r="P69" s="158"/>
      <c r="Q69" s="157"/>
      <c r="R69" s="158"/>
      <c r="S69" s="159"/>
      <c r="T69" s="160"/>
    </row>
    <row r="70" spans="1:20" s="161" customFormat="1" ht="16.5">
      <c r="A70" s="156"/>
      <c r="B70" s="162"/>
      <c r="C70" s="163"/>
      <c r="D70" s="163"/>
      <c r="E70" s="158"/>
      <c r="F70" s="158"/>
      <c r="G70" s="157"/>
      <c r="H70" s="158"/>
      <c r="I70" s="159"/>
      <c r="J70" s="160"/>
      <c r="O70" s="158"/>
      <c r="P70" s="158"/>
      <c r="Q70" s="157"/>
      <c r="R70" s="158"/>
      <c r="S70" s="159"/>
      <c r="T70" s="160"/>
    </row>
    <row r="71" spans="1:20" s="161" customFormat="1" ht="16.5">
      <c r="A71" s="156"/>
      <c r="B71" s="162"/>
      <c r="C71" s="163"/>
      <c r="D71" s="163"/>
      <c r="E71" s="158"/>
      <c r="F71" s="158"/>
      <c r="G71" s="157"/>
      <c r="H71" s="158"/>
      <c r="I71" s="159"/>
      <c r="J71" s="160"/>
      <c r="O71" s="158"/>
      <c r="P71" s="158"/>
      <c r="Q71" s="157"/>
      <c r="R71" s="158"/>
      <c r="S71" s="159"/>
      <c r="T71" s="160"/>
    </row>
    <row r="72" spans="1:20" s="161" customFormat="1" ht="16.5">
      <c r="A72" s="156"/>
      <c r="B72" s="162"/>
      <c r="C72" s="163"/>
      <c r="D72" s="163"/>
      <c r="E72" s="158"/>
      <c r="F72" s="158"/>
      <c r="G72" s="157"/>
      <c r="H72" s="158"/>
      <c r="I72" s="159"/>
      <c r="J72" s="160"/>
      <c r="O72" s="158"/>
      <c r="P72" s="158"/>
      <c r="Q72" s="157"/>
      <c r="R72" s="158"/>
      <c r="S72" s="159"/>
      <c r="T72" s="160"/>
    </row>
    <row r="73" spans="1:20" s="161" customFormat="1" ht="16.5">
      <c r="A73" s="156"/>
      <c r="B73" s="162"/>
      <c r="C73" s="163"/>
      <c r="D73" s="163"/>
      <c r="E73" s="158"/>
      <c r="F73" s="158"/>
      <c r="G73" s="157"/>
      <c r="H73" s="158"/>
      <c r="I73" s="159"/>
      <c r="J73" s="160"/>
      <c r="O73" s="158"/>
      <c r="P73" s="158"/>
      <c r="Q73" s="157"/>
      <c r="R73" s="158"/>
      <c r="S73" s="159"/>
      <c r="T73" s="160"/>
    </row>
    <row r="74" spans="1:20" s="161" customFormat="1" ht="16.5">
      <c r="A74" s="156"/>
      <c r="B74" s="162"/>
      <c r="C74" s="163"/>
      <c r="D74" s="163"/>
      <c r="E74" s="158"/>
      <c r="F74" s="158"/>
      <c r="G74" s="157"/>
      <c r="H74" s="158"/>
      <c r="I74" s="159"/>
      <c r="J74" s="160"/>
      <c r="O74" s="158"/>
      <c r="P74" s="158"/>
      <c r="Q74" s="157"/>
      <c r="R74" s="158"/>
      <c r="S74" s="159"/>
      <c r="T74" s="160"/>
    </row>
    <row r="75" spans="1:20" s="161" customFormat="1" ht="16.5">
      <c r="A75" s="156"/>
      <c r="B75" s="162"/>
      <c r="C75" s="163"/>
      <c r="D75" s="163"/>
      <c r="E75" s="158"/>
      <c r="F75" s="158"/>
      <c r="G75" s="157"/>
      <c r="H75" s="158"/>
      <c r="I75" s="159"/>
      <c r="J75" s="160"/>
      <c r="O75" s="158"/>
      <c r="P75" s="158"/>
      <c r="Q75" s="157"/>
      <c r="R75" s="158"/>
      <c r="S75" s="159"/>
      <c r="T75" s="160"/>
    </row>
    <row r="76" spans="1:20" s="161" customFormat="1" ht="16.5">
      <c r="A76" s="156"/>
      <c r="B76" s="162"/>
      <c r="C76" s="163"/>
      <c r="D76" s="163"/>
      <c r="E76" s="158"/>
      <c r="F76" s="158"/>
      <c r="G76" s="157"/>
      <c r="H76" s="158"/>
      <c r="I76" s="159"/>
      <c r="J76" s="160"/>
      <c r="O76" s="158"/>
      <c r="P76" s="158"/>
      <c r="Q76" s="157"/>
      <c r="R76" s="158"/>
      <c r="S76" s="159"/>
      <c r="T76" s="160"/>
    </row>
    <row r="77" spans="1:20" s="161" customFormat="1" ht="16.5">
      <c r="A77" s="156"/>
      <c r="B77" s="162"/>
      <c r="C77" s="163"/>
      <c r="D77" s="163"/>
      <c r="E77" s="158"/>
      <c r="F77" s="158"/>
      <c r="G77" s="157"/>
      <c r="H77" s="158"/>
      <c r="I77" s="159"/>
      <c r="J77" s="160"/>
      <c r="O77" s="158"/>
      <c r="P77" s="158"/>
      <c r="Q77" s="157"/>
      <c r="R77" s="158"/>
      <c r="S77" s="159"/>
      <c r="T77" s="160"/>
    </row>
    <row r="78" spans="1:20" s="161" customFormat="1" ht="16.5">
      <c r="A78" s="156"/>
      <c r="B78" s="162"/>
      <c r="C78" s="163"/>
      <c r="D78" s="163"/>
      <c r="E78" s="158"/>
      <c r="F78" s="158"/>
      <c r="G78" s="157"/>
      <c r="H78" s="158"/>
      <c r="I78" s="159"/>
      <c r="J78" s="160"/>
      <c r="O78" s="158"/>
      <c r="P78" s="158"/>
      <c r="Q78" s="157"/>
      <c r="R78" s="158"/>
      <c r="S78" s="159"/>
      <c r="T78" s="160"/>
    </row>
    <row r="79" spans="1:20" s="161" customFormat="1" ht="16.5">
      <c r="A79" s="156"/>
      <c r="B79" s="162"/>
      <c r="C79" s="163"/>
      <c r="D79" s="163"/>
      <c r="E79" s="158"/>
      <c r="F79" s="158"/>
      <c r="G79" s="157"/>
      <c r="H79" s="158"/>
      <c r="I79" s="159"/>
      <c r="J79" s="160"/>
      <c r="O79" s="158"/>
      <c r="P79" s="158"/>
      <c r="Q79" s="157"/>
      <c r="R79" s="158"/>
      <c r="S79" s="159"/>
      <c r="T79" s="160"/>
    </row>
    <row r="80" spans="1:20" s="161" customFormat="1" ht="16.5">
      <c r="A80" s="156"/>
      <c r="B80" s="162"/>
      <c r="C80" s="163"/>
      <c r="D80" s="163"/>
      <c r="E80" s="158"/>
      <c r="F80" s="158"/>
      <c r="G80" s="157"/>
      <c r="H80" s="158"/>
      <c r="I80" s="159"/>
      <c r="J80" s="160"/>
      <c r="O80" s="158"/>
      <c r="P80" s="158"/>
      <c r="Q80" s="157"/>
      <c r="R80" s="158"/>
      <c r="S80" s="159"/>
      <c r="T80" s="160"/>
    </row>
    <row r="81" spans="1:20" s="161" customFormat="1" ht="16.5">
      <c r="A81" s="156"/>
      <c r="B81" s="162"/>
      <c r="C81" s="163"/>
      <c r="D81" s="163"/>
      <c r="E81" s="158"/>
      <c r="F81" s="158"/>
      <c r="G81" s="157"/>
      <c r="H81" s="158"/>
      <c r="I81" s="159"/>
      <c r="J81" s="160"/>
      <c r="O81" s="158"/>
      <c r="P81" s="158"/>
      <c r="Q81" s="157"/>
      <c r="R81" s="158"/>
      <c r="S81" s="159"/>
      <c r="T81" s="160"/>
    </row>
    <row r="82" spans="1:20" s="161" customFormat="1" ht="16.5">
      <c r="A82" s="156"/>
      <c r="B82" s="162"/>
      <c r="C82" s="163"/>
      <c r="D82" s="163"/>
      <c r="E82" s="158"/>
      <c r="F82" s="158"/>
      <c r="G82" s="157"/>
      <c r="H82" s="158"/>
      <c r="I82" s="159"/>
      <c r="J82" s="160"/>
      <c r="O82" s="158"/>
      <c r="P82" s="158"/>
      <c r="Q82" s="157"/>
      <c r="R82" s="158"/>
      <c r="S82" s="159"/>
      <c r="T82" s="160"/>
    </row>
    <row r="83" spans="1:20" s="161" customFormat="1" ht="16.5">
      <c r="A83" s="156"/>
      <c r="B83" s="162"/>
      <c r="C83" s="163"/>
      <c r="D83" s="163"/>
      <c r="E83" s="158"/>
      <c r="F83" s="158"/>
      <c r="G83" s="157"/>
      <c r="H83" s="158"/>
      <c r="I83" s="159"/>
      <c r="J83" s="160"/>
      <c r="O83" s="158"/>
      <c r="P83" s="158"/>
      <c r="Q83" s="157"/>
      <c r="R83" s="158"/>
      <c r="S83" s="159"/>
      <c r="T83" s="160"/>
    </row>
    <row r="84" spans="1:20" s="161" customFormat="1" ht="16.5">
      <c r="A84" s="156"/>
      <c r="B84" s="162"/>
      <c r="C84" s="163"/>
      <c r="D84" s="163"/>
      <c r="E84" s="158"/>
      <c r="F84" s="158"/>
      <c r="G84" s="157"/>
      <c r="H84" s="158"/>
      <c r="I84" s="159"/>
      <c r="J84" s="160"/>
      <c r="O84" s="158"/>
      <c r="P84" s="158"/>
      <c r="Q84" s="157"/>
      <c r="R84" s="158"/>
      <c r="S84" s="159"/>
      <c r="T84" s="160"/>
    </row>
    <row r="85" spans="1:20" s="161" customFormat="1" ht="16.5">
      <c r="A85" s="156"/>
      <c r="B85" s="162"/>
      <c r="C85" s="163"/>
      <c r="D85" s="163"/>
      <c r="E85" s="158"/>
      <c r="F85" s="158"/>
      <c r="G85" s="157"/>
      <c r="H85" s="158"/>
      <c r="I85" s="159"/>
      <c r="J85" s="160"/>
      <c r="O85" s="158"/>
      <c r="P85" s="158"/>
      <c r="Q85" s="157"/>
      <c r="R85" s="158"/>
      <c r="S85" s="159"/>
      <c r="T85" s="160"/>
    </row>
    <row r="86" spans="1:20" s="161" customFormat="1" ht="16.5">
      <c r="A86" s="156"/>
      <c r="B86" s="162"/>
      <c r="C86" s="163"/>
      <c r="D86" s="163"/>
      <c r="E86" s="158"/>
      <c r="F86" s="158"/>
      <c r="G86" s="157"/>
      <c r="H86" s="158"/>
      <c r="I86" s="159"/>
      <c r="J86" s="160"/>
      <c r="O86" s="158"/>
      <c r="P86" s="158"/>
      <c r="Q86" s="157"/>
      <c r="R86" s="158"/>
      <c r="S86" s="159"/>
      <c r="T86" s="160"/>
    </row>
    <row r="87" spans="1:20" s="161" customFormat="1" ht="16.5">
      <c r="A87" s="156"/>
      <c r="B87" s="162"/>
      <c r="C87" s="163"/>
      <c r="D87" s="163"/>
      <c r="E87" s="158"/>
      <c r="F87" s="158"/>
      <c r="G87" s="157"/>
      <c r="H87" s="158"/>
      <c r="I87" s="159"/>
      <c r="J87" s="160"/>
      <c r="O87" s="158"/>
      <c r="P87" s="158"/>
      <c r="Q87" s="157"/>
      <c r="R87" s="158"/>
      <c r="S87" s="159"/>
      <c r="T87" s="160"/>
    </row>
    <row r="88" spans="1:20" s="161" customFormat="1" ht="16.5">
      <c r="A88" s="156"/>
      <c r="B88" s="162"/>
      <c r="C88" s="163"/>
      <c r="D88" s="163"/>
      <c r="E88" s="158"/>
      <c r="F88" s="158"/>
      <c r="G88" s="157"/>
      <c r="H88" s="158"/>
      <c r="I88" s="159"/>
      <c r="J88" s="160"/>
      <c r="O88" s="158"/>
      <c r="P88" s="158"/>
      <c r="Q88" s="157"/>
      <c r="R88" s="158"/>
      <c r="S88" s="159"/>
      <c r="T88" s="160"/>
    </row>
    <row r="89" spans="1:20" s="161" customFormat="1" ht="16.5">
      <c r="A89" s="156"/>
      <c r="B89" s="162"/>
      <c r="C89" s="163"/>
      <c r="D89" s="163"/>
      <c r="E89" s="158"/>
      <c r="F89" s="158"/>
      <c r="G89" s="157"/>
      <c r="H89" s="158"/>
      <c r="I89" s="159"/>
      <c r="J89" s="160"/>
      <c r="O89" s="158"/>
      <c r="P89" s="158"/>
      <c r="Q89" s="157"/>
      <c r="R89" s="158"/>
      <c r="S89" s="159"/>
      <c r="T89" s="160"/>
    </row>
    <row r="90" spans="1:20" s="161" customFormat="1" ht="16.5">
      <c r="A90" s="156"/>
      <c r="B90" s="162"/>
      <c r="C90" s="163"/>
      <c r="D90" s="163"/>
      <c r="E90" s="158"/>
      <c r="F90" s="158"/>
      <c r="G90" s="157"/>
      <c r="H90" s="158"/>
      <c r="I90" s="159"/>
      <c r="J90" s="160"/>
      <c r="O90" s="158"/>
      <c r="P90" s="158"/>
      <c r="Q90" s="157"/>
      <c r="R90" s="158"/>
      <c r="S90" s="159"/>
      <c r="T90" s="160"/>
    </row>
    <row r="91" spans="1:20" s="161" customFormat="1" ht="16.5">
      <c r="A91" s="156"/>
      <c r="B91" s="162"/>
      <c r="C91" s="163"/>
      <c r="D91" s="163"/>
      <c r="E91" s="158"/>
      <c r="F91" s="158"/>
      <c r="G91" s="157"/>
      <c r="H91" s="158"/>
      <c r="I91" s="159"/>
      <c r="J91" s="160"/>
      <c r="O91" s="158"/>
      <c r="P91" s="158"/>
      <c r="Q91" s="157"/>
      <c r="R91" s="158"/>
      <c r="S91" s="159"/>
      <c r="T91" s="160"/>
    </row>
    <row r="92" spans="1:20" s="161" customFormat="1" ht="16.5">
      <c r="A92" s="156"/>
      <c r="B92" s="162"/>
      <c r="C92" s="163"/>
      <c r="D92" s="163"/>
      <c r="E92" s="158"/>
      <c r="F92" s="158"/>
      <c r="G92" s="157"/>
      <c r="H92" s="158"/>
      <c r="I92" s="159"/>
      <c r="J92" s="160"/>
      <c r="O92" s="158"/>
      <c r="P92" s="158"/>
      <c r="Q92" s="157"/>
      <c r="R92" s="158"/>
      <c r="S92" s="159"/>
      <c r="T92" s="160"/>
    </row>
    <row r="93" spans="1:20" s="161" customFormat="1" ht="16.5">
      <c r="A93" s="156"/>
      <c r="B93" s="162"/>
      <c r="C93" s="163"/>
      <c r="D93" s="163"/>
      <c r="E93" s="158"/>
      <c r="F93" s="158"/>
      <c r="G93" s="157"/>
      <c r="H93" s="158"/>
      <c r="I93" s="159"/>
      <c r="J93" s="160"/>
      <c r="O93" s="158"/>
      <c r="P93" s="158"/>
      <c r="Q93" s="157"/>
      <c r="R93" s="158"/>
      <c r="S93" s="159"/>
      <c r="T93" s="160"/>
    </row>
    <row r="94" spans="1:20" s="161" customFormat="1" ht="16.5">
      <c r="A94" s="156"/>
      <c r="B94" s="162"/>
      <c r="C94" s="163"/>
      <c r="D94" s="163"/>
      <c r="E94" s="158"/>
      <c r="F94" s="158"/>
      <c r="G94" s="157"/>
      <c r="H94" s="158"/>
      <c r="I94" s="159"/>
      <c r="J94" s="160"/>
      <c r="O94" s="158"/>
      <c r="P94" s="158"/>
      <c r="Q94" s="157"/>
      <c r="R94" s="158"/>
      <c r="S94" s="159"/>
      <c r="T94" s="160"/>
    </row>
    <row r="95" spans="1:20" s="161" customFormat="1" ht="16.5">
      <c r="A95" s="156"/>
      <c r="B95" s="162"/>
      <c r="C95" s="163"/>
      <c r="D95" s="163"/>
      <c r="E95" s="158"/>
      <c r="F95" s="158"/>
      <c r="G95" s="157"/>
      <c r="H95" s="158"/>
      <c r="I95" s="159"/>
      <c r="J95" s="160"/>
      <c r="O95" s="158"/>
      <c r="P95" s="158"/>
      <c r="Q95" s="157"/>
      <c r="R95" s="158"/>
      <c r="S95" s="159"/>
      <c r="T95" s="160"/>
    </row>
  </sheetData>
  <sheetProtection/>
  <mergeCells count="26">
    <mergeCell ref="L24:M24"/>
    <mergeCell ref="B25:C25"/>
    <mergeCell ref="L25:M25"/>
    <mergeCell ref="B26:C26"/>
    <mergeCell ref="B24:C24"/>
    <mergeCell ref="I4:J4"/>
    <mergeCell ref="B31:C31"/>
    <mergeCell ref="B32:C32"/>
    <mergeCell ref="L18:M18"/>
    <mergeCell ref="A20:C20"/>
    <mergeCell ref="A21:C21"/>
    <mergeCell ref="B23:C23"/>
    <mergeCell ref="L14:M14"/>
    <mergeCell ref="B15:C15"/>
    <mergeCell ref="B16:C16"/>
    <mergeCell ref="B17:C17"/>
    <mergeCell ref="A37:J37"/>
    <mergeCell ref="K37:T37"/>
    <mergeCell ref="A2:J2"/>
    <mergeCell ref="S4:T4"/>
    <mergeCell ref="A6:D6"/>
    <mergeCell ref="B12:C12"/>
    <mergeCell ref="L12:M12"/>
    <mergeCell ref="B13:C13"/>
    <mergeCell ref="L13:M13"/>
    <mergeCell ref="B14:C14"/>
  </mergeCells>
  <printOptions horizontalCentered="1" verticalCentered="1"/>
  <pageMargins left="0.5905511811023623" right="0.5905511811023623" top="0.4724409448818898" bottom="1.1811023622047245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Q208</cp:lastModifiedBy>
  <cp:lastPrinted>2007-04-23T09:07:17Z</cp:lastPrinted>
  <dcterms:created xsi:type="dcterms:W3CDTF">2007-01-09T10:35:17Z</dcterms:created>
  <dcterms:modified xsi:type="dcterms:W3CDTF">2007-05-16T06:14:47Z</dcterms:modified>
  <cp:category/>
  <cp:version/>
  <cp:contentType/>
  <cp:contentStatus/>
</cp:coreProperties>
</file>