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<sst xmlns="http://schemas.openxmlformats.org/spreadsheetml/2006/main" count="116" uniqueCount="99">
  <si>
    <t>　</t>
  </si>
  <si>
    <t xml:space="preserve"> </t>
  </si>
  <si>
    <t>單位:新臺幣元</t>
  </si>
  <si>
    <t>基 金 及 借 款 項 目</t>
  </si>
  <si>
    <t>債   權   人</t>
  </si>
  <si>
    <t>借款</t>
  </si>
  <si>
    <t>償還期間</t>
  </si>
  <si>
    <t xml:space="preserve">本 年 度 </t>
  </si>
  <si>
    <t xml:space="preserve"> 舉 借 金 額</t>
  </si>
  <si>
    <t>本年度終了</t>
  </si>
  <si>
    <t>年度</t>
  </si>
  <si>
    <t>起</t>
  </si>
  <si>
    <t>止</t>
  </si>
  <si>
    <t>借款餘額</t>
  </si>
  <si>
    <t>預    算    數</t>
  </si>
  <si>
    <t>決    算    數</t>
  </si>
  <si>
    <t>94</t>
  </si>
  <si>
    <t>108</t>
  </si>
  <si>
    <t>96</t>
  </si>
  <si>
    <t>110</t>
  </si>
  <si>
    <t>97</t>
  </si>
  <si>
    <t>95</t>
  </si>
  <si>
    <t>100</t>
  </si>
  <si>
    <t>115</t>
  </si>
  <si>
    <t>截至上年度終了</t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</si>
  <si>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度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償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還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金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額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</si>
  <si>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度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調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數</t>
    </r>
  </si>
  <si>
    <t>說     明</t>
  </si>
  <si>
    <r>
      <t>增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加</t>
    </r>
  </si>
  <si>
    <r>
      <t>減</t>
    </r>
    <r>
      <rPr>
        <sz val="10"/>
        <rFont val="Times New Roman"/>
        <family val="1"/>
      </rPr>
      <t xml:space="preserve">      </t>
    </r>
    <r>
      <rPr>
        <sz val="10"/>
        <rFont val="華康粗明體"/>
        <family val="3"/>
      </rPr>
      <t>少</t>
    </r>
  </si>
  <si>
    <t>90-95</t>
  </si>
  <si>
    <t>89-95</t>
  </si>
  <si>
    <t xml:space="preserve">長 期 債 務 </t>
  </si>
  <si>
    <t>增 減 明 細 表</t>
  </si>
  <si>
    <r>
      <t>中</t>
    </r>
    <r>
      <rPr>
        <b/>
        <sz val="13"/>
        <rFont val="Times New Roman"/>
        <family val="1"/>
      </rPr>
      <t xml:space="preserve">  </t>
    </r>
    <r>
      <rPr>
        <b/>
        <sz val="13"/>
        <rFont val="華康粗明體"/>
        <family val="3"/>
      </rPr>
      <t>華</t>
    </r>
    <r>
      <rPr>
        <b/>
        <sz val="13"/>
        <rFont val="Times New Roman"/>
        <family val="1"/>
      </rPr>
      <t xml:space="preserve">  </t>
    </r>
    <r>
      <rPr>
        <b/>
        <sz val="13"/>
        <rFont val="華康粗明體"/>
        <family val="3"/>
      </rPr>
      <t>民</t>
    </r>
    <r>
      <rPr>
        <b/>
        <sz val="13"/>
        <rFont val="Times New Roman"/>
        <family val="1"/>
      </rPr>
      <t xml:space="preserve">  </t>
    </r>
    <r>
      <rPr>
        <b/>
        <sz val="13"/>
        <rFont val="華康粗明體"/>
        <family val="3"/>
      </rPr>
      <t>國</t>
    </r>
  </si>
  <si>
    <r>
      <t xml:space="preserve">  95</t>
    </r>
    <r>
      <rPr>
        <b/>
        <sz val="13"/>
        <rFont val="新細明體"/>
        <family val="1"/>
      </rPr>
      <t>年度</t>
    </r>
  </si>
  <si>
    <t>行政院國家發展基金</t>
  </si>
  <si>
    <t xml:space="preserve">  (一)挖泥船計畫(6CHA)</t>
  </si>
  <si>
    <t>國際開發協會</t>
  </si>
  <si>
    <t xml:space="preserve">  (二)地下水計畫(7CHA)</t>
  </si>
  <si>
    <t xml:space="preserve">  (三)自來水計畫(9CHA)</t>
  </si>
  <si>
    <t xml:space="preserve">  (四)中華開發計畫(17CHA)</t>
  </si>
  <si>
    <t>營建建設基金</t>
  </si>
  <si>
    <t xml:space="preserve">  (一)國宅計畫</t>
  </si>
  <si>
    <t>金融機構</t>
  </si>
  <si>
    <t xml:space="preserve">  (二)淡海及高雄新市鎮開發計
      畫</t>
  </si>
  <si>
    <t>國軍老舊眷村改建基金</t>
  </si>
  <si>
    <t xml:space="preserve">  (一)國軍老舊眷村改建計畫</t>
  </si>
  <si>
    <t>國軍官兵購置
住宅貸款基金</t>
  </si>
  <si>
    <r>
      <t>國立大學校院校務基金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彙總</t>
    </r>
    <r>
      <rPr>
        <b/>
        <sz val="11"/>
        <rFont val="Times New Roman"/>
        <family val="1"/>
      </rPr>
      <t xml:space="preserve"> )</t>
    </r>
    <r>
      <rPr>
        <b/>
        <sz val="11"/>
        <rFont val="華康粗明體"/>
        <family val="3"/>
      </rPr>
      <t xml:space="preserve"> </t>
    </r>
  </si>
  <si>
    <r>
      <t xml:space="preserve"> </t>
    </r>
    <r>
      <rPr>
        <sz val="11"/>
        <rFont val="細明體"/>
        <family val="3"/>
      </rPr>
      <t xml:space="preserve"> (一)</t>
    </r>
    <r>
      <rPr>
        <sz val="11"/>
        <rFont val="華康特粗明體"/>
        <family val="3"/>
      </rPr>
      <t>國立中正大學校務基金
      學人宿舍第二期工程</t>
    </r>
  </si>
  <si>
    <t>金融機構</t>
  </si>
  <si>
    <t>經濟作業基金</t>
  </si>
  <si>
    <r>
      <t xml:space="preserve">  (一)</t>
    </r>
    <r>
      <rPr>
        <sz val="11"/>
        <rFont val="細明體"/>
        <family val="3"/>
      </rPr>
      <t>高雄加工出口區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含擴區</t>
    </r>
    <r>
      <rPr>
        <sz val="11"/>
        <rFont val="Times New Roman"/>
        <family val="1"/>
      </rPr>
      <t xml:space="preserve">) 
            </t>
    </r>
    <r>
      <rPr>
        <sz val="11"/>
        <rFont val="細明體"/>
        <family val="3"/>
      </rPr>
      <t xml:space="preserve">設置倉儲轉運專區計畫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－開發經費</t>
    </r>
  </si>
  <si>
    <t>金融機構</t>
  </si>
  <si>
    <r>
      <t xml:space="preserve">  </t>
    </r>
    <r>
      <rPr>
        <sz val="11"/>
        <rFont val="華康粗明體"/>
        <family val="3"/>
      </rPr>
      <t xml:space="preserve"> (二)</t>
    </r>
    <r>
      <rPr>
        <sz val="11"/>
        <rFont val="細明體"/>
        <family val="3"/>
      </rPr>
      <t xml:space="preserve">臺中港區設置倉儲轉運專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區計畫－開發經費</t>
    </r>
  </si>
  <si>
    <r>
      <t xml:space="preserve">  (三)</t>
    </r>
    <r>
      <rPr>
        <sz val="11"/>
        <rFont val="細明體"/>
        <family val="3"/>
      </rPr>
      <t xml:space="preserve">屏東加工出口區設置計畫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－開發經費</t>
    </r>
  </si>
  <si>
    <t>金融機構</t>
  </si>
  <si>
    <t>90-95</t>
  </si>
  <si>
    <r>
      <t xml:space="preserve">  (四)</t>
    </r>
    <r>
      <rPr>
        <sz val="11"/>
        <rFont val="細明體"/>
        <family val="3"/>
      </rPr>
      <t xml:space="preserve">投資開發「雲林科技工業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園區竹圍子絲織專業區」</t>
    </r>
  </si>
  <si>
    <t>金融機構及經濟部
工業區開發管理基金</t>
  </si>
  <si>
    <t>92-95</t>
  </si>
  <si>
    <r>
      <t xml:space="preserve">  (五)</t>
    </r>
    <r>
      <rPr>
        <sz val="11"/>
        <rFont val="細明體"/>
        <family val="3"/>
      </rPr>
      <t xml:space="preserve">儲運服務中心業務去任務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化員工離職經費</t>
    </r>
  </si>
  <si>
    <r>
      <t xml:space="preserve">  (六)</t>
    </r>
    <r>
      <rPr>
        <sz val="11"/>
        <rFont val="細明體"/>
        <family val="3"/>
      </rPr>
      <t xml:space="preserve">楠梓加工出口區污水下水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道系統建置</t>
    </r>
  </si>
  <si>
    <r>
      <t xml:space="preserve">  (七)</t>
    </r>
    <r>
      <rPr>
        <sz val="11"/>
        <rFont val="細明體"/>
        <family val="3"/>
      </rPr>
      <t>投資取得工業區土地出租</t>
    </r>
  </si>
  <si>
    <t>90-95</t>
  </si>
  <si>
    <t>水資源作業基金</t>
  </si>
  <si>
    <r>
      <t xml:space="preserve">  (一</t>
    </r>
    <r>
      <rPr>
        <sz val="11"/>
        <rFont val="Times New Roman"/>
        <family val="1"/>
      </rPr>
      <t>)</t>
    </r>
    <r>
      <rPr>
        <sz val="11"/>
        <rFont val="華康中明體"/>
        <family val="3"/>
      </rPr>
      <t>鯉魚潭水庫第一期工程款</t>
    </r>
  </si>
  <si>
    <t>交通作業基金</t>
  </si>
  <si>
    <r>
      <t xml:space="preserve">    </t>
    </r>
    <r>
      <rPr>
        <sz val="11"/>
        <rFont val="華康粗明體"/>
        <family val="3"/>
      </rPr>
      <t>乙類公債及賒借</t>
    </r>
  </si>
  <si>
    <t>建設公債買受人或
國內金融機構等</t>
  </si>
  <si>
    <t xml:space="preserve">  (一)二高後續、北宜（含頭城
      蘇澳段）建設計畫</t>
  </si>
  <si>
    <t>84-90</t>
  </si>
  <si>
    <r>
      <t xml:space="preserve">  (</t>
    </r>
    <r>
      <rPr>
        <sz val="11"/>
        <rFont val="華康中明體"/>
        <family val="3"/>
      </rPr>
      <t>二</t>
    </r>
    <r>
      <rPr>
        <sz val="11"/>
        <rFont val="華康粗明體"/>
        <family val="3"/>
      </rPr>
      <t>)</t>
    </r>
    <r>
      <rPr>
        <sz val="11"/>
        <rFont val="華康中明體"/>
        <family val="3"/>
      </rPr>
      <t>高速鐵路車站特定區區段
      徵收土地開發及站區聯外
      道路系統改善</t>
    </r>
  </si>
  <si>
    <t>88-93</t>
  </si>
  <si>
    <t>科學工業園區管理局作業
基金</t>
  </si>
  <si>
    <r>
      <t xml:space="preserve">    </t>
    </r>
    <r>
      <rPr>
        <sz val="11"/>
        <rFont val="華康粗明體"/>
        <family val="3"/>
      </rPr>
      <t>(</t>
    </r>
    <r>
      <rPr>
        <sz val="11"/>
        <rFont val="華康特粗明體"/>
        <family val="3"/>
      </rPr>
      <t>一</t>
    </r>
    <r>
      <rPr>
        <sz val="11"/>
        <rFont val="華康粗明體"/>
        <family val="3"/>
      </rPr>
      <t>)</t>
    </r>
    <r>
      <rPr>
        <sz val="11"/>
        <rFont val="華康特粗明體"/>
        <family val="3"/>
      </rPr>
      <t>新竹科學工業園區建設計
      畫</t>
    </r>
  </si>
  <si>
    <t>金融機構</t>
  </si>
  <si>
    <t>87-95</t>
  </si>
  <si>
    <t>94</t>
  </si>
  <si>
    <t>108</t>
  </si>
  <si>
    <r>
      <t xml:space="preserve">    </t>
    </r>
    <r>
      <rPr>
        <sz val="11"/>
        <rFont val="華康粗明體"/>
        <family val="3"/>
      </rPr>
      <t>(</t>
    </r>
    <r>
      <rPr>
        <sz val="11"/>
        <rFont val="細明體"/>
        <family val="3"/>
      </rPr>
      <t>二</t>
    </r>
    <r>
      <rPr>
        <sz val="11"/>
        <rFont val="華康粗明體"/>
        <family val="3"/>
      </rPr>
      <t>)</t>
    </r>
    <r>
      <rPr>
        <sz val="11"/>
        <rFont val="細明體"/>
        <family val="3"/>
      </rPr>
      <t xml:space="preserve">新竹科學工業園區宜蘭基
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地籌設計畫</t>
    </r>
  </si>
  <si>
    <t>建設公債買受人或
金融機構</t>
  </si>
  <si>
    <t>101</t>
  </si>
  <si>
    <t>110</t>
  </si>
  <si>
    <t xml:space="preserve">  (三)南部科學工業園區台南園
      區建設計畫</t>
  </si>
  <si>
    <t>87-95</t>
  </si>
  <si>
    <t xml:space="preserve">  (四)南部科學工業園區高雄園
      區籌設計畫</t>
  </si>
  <si>
    <t>90-92</t>
  </si>
  <si>
    <t xml:space="preserve">  (五)中部科學工業園區建設計
      畫</t>
  </si>
  <si>
    <t>94-95</t>
  </si>
  <si>
    <t>115</t>
  </si>
  <si>
    <t>中央公務人員購置住宅貸
款基金</t>
  </si>
  <si>
    <t xml:space="preserve">  (一)透借中央公務人員購置住
      宅貸款資金</t>
  </si>
  <si>
    <t>金融機購</t>
  </si>
  <si>
    <t>71-89</t>
  </si>
  <si>
    <r>
      <t>合</t>
    </r>
    <r>
      <rPr>
        <sz val="14"/>
        <rFont val="Times New Roman"/>
        <family val="1"/>
      </rPr>
      <t xml:space="preserve">                  </t>
    </r>
    <r>
      <rPr>
        <sz val="14"/>
        <rFont val="華康特粗明體"/>
        <family val="3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</si>
  <si>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中明體"/>
        <family val="3"/>
      </rPr>
      <t>上年度終了借款餘額</t>
    </r>
    <r>
      <rPr>
        <sz val="10"/>
        <rFont val="Times New Roman"/>
        <family val="1"/>
      </rPr>
      <t>457,776,326,664</t>
    </r>
    <r>
      <rPr>
        <sz val="10"/>
        <rFont val="華康中明體"/>
        <family val="3"/>
      </rPr>
      <t>元，與平衡綜計表所列長期債務</t>
    </r>
    <r>
      <rPr>
        <sz val="10"/>
        <rFont val="Times New Roman"/>
        <family val="1"/>
      </rPr>
      <t>457,368,298,132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 xml:space="preserve"> 408,028,532</t>
    </r>
    <r>
      <rPr>
        <sz val="10"/>
        <rFont val="華康中明體"/>
        <family val="3"/>
      </rPr>
      <t xml:space="preserve">元，係不含營建建設
</t>
    </r>
    <r>
      <rPr>
        <sz val="10"/>
        <rFont val="Times New Roman"/>
        <family val="1"/>
      </rPr>
      <t xml:space="preserve">          </t>
    </r>
    <r>
      <rPr>
        <sz val="10"/>
        <rFont val="華康中明體"/>
        <family val="3"/>
      </rPr>
      <t>基金應付長期工程款</t>
    </r>
    <r>
      <rPr>
        <sz val="10"/>
        <rFont val="Times New Roman"/>
        <family val="1"/>
      </rPr>
      <t>1,719,985</t>
    </r>
    <r>
      <rPr>
        <sz val="10"/>
        <rFont val="華康中明體"/>
        <family val="3"/>
      </rPr>
      <t>元、其他長期負債</t>
    </r>
    <r>
      <rPr>
        <sz val="10"/>
        <rFont val="Times New Roman"/>
        <family val="1"/>
      </rPr>
      <t>33,364</t>
    </r>
    <r>
      <rPr>
        <sz val="10"/>
        <rFont val="華康中明體"/>
        <family val="3"/>
      </rPr>
      <t>元；水資源作業基金其他長期負債－應計退休金負債</t>
    </r>
    <r>
      <rPr>
        <sz val="10"/>
        <rFont val="Times New Roman"/>
        <family val="1"/>
      </rPr>
      <t xml:space="preserve"> 262,304,409</t>
    </r>
    <r>
      <rPr>
        <sz val="10"/>
        <rFont val="華康中明體"/>
        <family val="3"/>
      </rPr>
      <t xml:space="preserve">元之數；
</t>
    </r>
    <r>
      <rPr>
        <sz val="10"/>
        <rFont val="Times New Roman"/>
        <family val="1"/>
      </rPr>
      <t xml:space="preserve">          </t>
    </r>
    <r>
      <rPr>
        <sz val="10"/>
        <rFont val="華康中明體"/>
        <family val="3"/>
      </rPr>
      <t>交通作業基金應付債券折價</t>
    </r>
    <r>
      <rPr>
        <sz val="10"/>
        <rFont val="Times New Roman"/>
        <family val="1"/>
      </rPr>
      <t xml:space="preserve"> 672,086,290</t>
    </r>
    <r>
      <rPr>
        <sz val="10"/>
        <rFont val="華康中明體"/>
        <family val="3"/>
      </rPr>
      <t>元；。
　　</t>
    </r>
    <r>
      <rPr>
        <sz val="10"/>
        <rFont val="Times New Roman"/>
        <family val="1"/>
      </rPr>
      <t>2.</t>
    </r>
    <r>
      <rPr>
        <sz val="10"/>
        <rFont val="華康中明體"/>
        <family val="3"/>
      </rPr>
      <t>本年度舉借金額預算數包括營建建設基金以前年度保留數</t>
    </r>
    <r>
      <rPr>
        <sz val="10"/>
        <rFont val="Times New Roman"/>
        <family val="1"/>
      </rPr>
      <t>1,677,932,746</t>
    </r>
    <r>
      <rPr>
        <sz val="10"/>
        <rFont val="華康中明體"/>
        <family val="3"/>
      </rPr>
      <t>元，奉准先行辦理補辦預算數</t>
    </r>
    <r>
      <rPr>
        <sz val="10"/>
        <rFont val="Times New Roman"/>
        <family val="1"/>
      </rPr>
      <t xml:space="preserve"> 30,300,000,000 </t>
    </r>
    <r>
      <rPr>
        <sz val="10"/>
        <rFont val="華康中明體"/>
        <family val="3"/>
      </rPr>
      <t>元；經濟
      作業基金以前年度保留數</t>
    </r>
    <r>
      <rPr>
        <sz val="10"/>
        <rFont val="Times New Roman"/>
        <family val="1"/>
      </rPr>
      <t>20,723,654,805</t>
    </r>
    <r>
      <rPr>
        <sz val="10"/>
        <rFont val="華康中明體"/>
        <family val="3"/>
      </rPr>
      <t>元；交通作業基金以前年度保留數</t>
    </r>
    <r>
      <rPr>
        <sz val="10"/>
        <rFont val="Times New Roman"/>
        <family val="1"/>
      </rPr>
      <t xml:space="preserve"> 36,515,388,617 </t>
    </r>
    <r>
      <rPr>
        <sz val="10"/>
        <rFont val="華康中明體"/>
        <family val="3"/>
      </rPr>
      <t>元，及科學工業園區管理局作業基
      金以前年度保留數</t>
    </r>
    <r>
      <rPr>
        <sz val="10"/>
        <rFont val="Times New Roman"/>
        <family val="1"/>
      </rPr>
      <t>36,790,847,276</t>
    </r>
    <r>
      <rPr>
        <sz val="10"/>
        <rFont val="華康中明體"/>
        <family val="3"/>
      </rPr>
      <t>元，奉准先行辦理補辦預算數</t>
    </r>
    <r>
      <rPr>
        <sz val="10"/>
        <rFont val="Times New Roman"/>
        <family val="1"/>
      </rPr>
      <t xml:space="preserve"> 7,200,991,000 </t>
    </r>
    <r>
      <rPr>
        <sz val="10"/>
        <rFont val="華康中明體"/>
        <family val="3"/>
      </rPr>
      <t xml:space="preserve">元。
</t>
    </r>
  </si>
  <si>
    <r>
      <t>3.</t>
    </r>
    <r>
      <rPr>
        <sz val="10"/>
        <rFont val="華康中明體"/>
        <family val="3"/>
      </rPr>
      <t>本年度舉借金額決算數</t>
    </r>
    <r>
      <rPr>
        <sz val="10"/>
        <rFont val="Times New Roman"/>
        <family val="1"/>
      </rPr>
      <t>64,448,239,875</t>
    </r>
    <r>
      <rPr>
        <sz val="10"/>
        <rFont val="華康中明體"/>
        <family val="3"/>
      </rPr>
      <t>元，較現金流量綜計表所列增加長期負債</t>
    </r>
    <r>
      <rPr>
        <sz val="10"/>
        <rFont val="Times New Roman"/>
        <family val="1"/>
      </rPr>
      <t xml:space="preserve"> 46,329,926,466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18,118,313,409</t>
    </r>
    <r>
      <rPr>
        <sz val="10"/>
        <rFont val="華康中明體"/>
        <family val="3"/>
      </rPr>
      <t xml:space="preserve">元，係營建建設
  基金新增不影響現金流量之數。
</t>
    </r>
    <r>
      <rPr>
        <sz val="10"/>
        <rFont val="Times New Roman"/>
        <family val="1"/>
      </rPr>
      <t>4.</t>
    </r>
    <r>
      <rPr>
        <sz val="10"/>
        <rFont val="華康中明體"/>
        <family val="3"/>
      </rPr>
      <t>本年度償還金額決算數</t>
    </r>
    <r>
      <rPr>
        <sz val="10"/>
        <rFont val="Times New Roman"/>
        <family val="1"/>
      </rPr>
      <t>92,589,557,588</t>
    </r>
    <r>
      <rPr>
        <sz val="10"/>
        <rFont val="華康中明體"/>
        <family val="3"/>
      </rPr>
      <t>元，較現金流量綜計表所列減少長期負債</t>
    </r>
    <r>
      <rPr>
        <sz val="10"/>
        <rFont val="Times New Roman"/>
        <family val="1"/>
      </rPr>
      <t xml:space="preserve"> 77,070,067,573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15,519,490,015</t>
    </r>
    <r>
      <rPr>
        <sz val="10"/>
        <rFont val="華康中明體"/>
        <family val="3"/>
      </rPr>
      <t xml:space="preserve">元，係不含行政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>院國家發展基金應付到期長期負債償還數</t>
    </r>
    <r>
      <rPr>
        <sz val="10"/>
        <rFont val="Times New Roman"/>
        <family val="1"/>
      </rPr>
      <t>15,901,358</t>
    </r>
    <r>
      <rPr>
        <sz val="10"/>
        <rFont val="華康中明體"/>
        <family val="3"/>
      </rPr>
      <t>元；營建建設基金不影響現金數</t>
    </r>
    <r>
      <rPr>
        <sz val="10"/>
        <rFont val="Times New Roman"/>
        <family val="1"/>
      </rPr>
      <t>17,961,991,718</t>
    </r>
    <r>
      <rPr>
        <sz val="10"/>
        <rFont val="華康中明體"/>
        <family val="3"/>
      </rPr>
      <t xml:space="preserve">元；經濟作業基金不影響現金數
</t>
    </r>
    <r>
      <rPr>
        <sz val="10"/>
        <rFont val="Times New Roman"/>
        <family val="1"/>
      </rPr>
      <t xml:space="preserve">   175,498,092</t>
    </r>
    <r>
      <rPr>
        <sz val="10"/>
        <rFont val="華康中明體"/>
        <family val="3"/>
      </rPr>
      <t>元、應付到期長期負債償還數</t>
    </r>
    <r>
      <rPr>
        <sz val="10"/>
        <rFont val="Times New Roman"/>
        <family val="1"/>
      </rPr>
      <t>2,448,866,667</t>
    </r>
    <r>
      <rPr>
        <sz val="10"/>
        <rFont val="華康中明體"/>
        <family val="3"/>
      </rPr>
      <t>元；水資源作業基金其他長期負債償還數</t>
    </r>
    <r>
      <rPr>
        <sz val="10"/>
        <rFont val="Times New Roman"/>
        <family val="1"/>
      </rPr>
      <t>153,231,770</t>
    </r>
    <r>
      <rPr>
        <sz val="10"/>
        <rFont val="華康中明體"/>
        <family val="3"/>
      </rPr>
      <t xml:space="preserve">元之數。
</t>
    </r>
    <r>
      <rPr>
        <sz val="10"/>
        <rFont val="Times New Roman"/>
        <family val="1"/>
      </rPr>
      <t>5.</t>
    </r>
    <r>
      <rPr>
        <sz val="10"/>
        <rFont val="華康中明體"/>
        <family val="3"/>
      </rPr>
      <t>本年度終了借款餘額</t>
    </r>
    <r>
      <rPr>
        <sz val="10"/>
        <rFont val="Times New Roman"/>
        <family val="1"/>
      </rPr>
      <t>426,761,031,759</t>
    </r>
    <r>
      <rPr>
        <sz val="10"/>
        <rFont val="華康中明體"/>
        <family val="3"/>
      </rPr>
      <t>元，與平衡綜計表所列長期債務</t>
    </r>
    <r>
      <rPr>
        <sz val="10"/>
        <rFont val="Times New Roman"/>
        <family val="1"/>
      </rPr>
      <t>426,227,079,954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533,951,805</t>
    </r>
    <r>
      <rPr>
        <sz val="10"/>
        <rFont val="華康中明體"/>
        <family val="3"/>
      </rPr>
      <t xml:space="preserve">元，係不含水資源作業基金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>其他長期負債－應計退休金負債</t>
    </r>
    <r>
      <rPr>
        <sz val="10"/>
        <rFont val="Times New Roman"/>
        <family val="1"/>
      </rPr>
      <t>91,116,315</t>
    </r>
    <r>
      <rPr>
        <sz val="10"/>
        <rFont val="華康中明體"/>
        <family val="3"/>
      </rPr>
      <t>元之數；交通作業基金應付債券折價</t>
    </r>
    <r>
      <rPr>
        <sz val="10"/>
        <rFont val="Times New Roman"/>
        <family val="1"/>
      </rPr>
      <t>625,068,120</t>
    </r>
    <r>
      <rPr>
        <sz val="10"/>
        <rFont val="華康中明體"/>
        <family val="3"/>
      </rPr>
      <t xml:space="preserve">元。
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</si>
</sst>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#,##0.00_);_(* &quot;…&quot;_);_(@_)"/>
    <numFmt numFmtId="177" formatCode="_(* #,##0.00_);_(* #,##0.00_);_(* &quot;&quot;_);_(@_)"/>
    <numFmt numFmtId="178" formatCode="_(&quot;(US$ &quot;\ #,##0.00&quot;)&quot;_);_(* #,##0.00_);_(* &quot;…&quot;_);_(@_)"/>
    <numFmt numFmtId="179" formatCode="_(* #,##0.00_);_(&quot;–&quot;* #,##0.00_);_(* &quot;&quot;_);_(@_)"/>
    <numFmt numFmtId="180" formatCode="_(* #,##0.00_);_(* \(#,##0.00\);_(* &quot;-&quot;??_);_(@_)"/>
    <numFmt numFmtId="181" formatCode="_(* #,##0.00_);_(&quot;–&quot;* #,##0.00_);_(* &quot;…&quot;_);_(@_)"/>
    <numFmt numFmtId="182" formatCode="#,##0.00;\-#,##0.00;_-* &quot;-&quot;??_-;_-@_-"/>
    <numFmt numFmtId="183" formatCode="#,##0.00_ "/>
  </numFmts>
  <fonts count="4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12"/>
      <name val="新細明體"/>
      <family val="1"/>
    </font>
    <font>
      <b/>
      <sz val="28"/>
      <name val="華康粗明體"/>
      <family val="3"/>
    </font>
    <font>
      <sz val="9"/>
      <name val="細明體"/>
      <family val="3"/>
    </font>
    <font>
      <b/>
      <sz val="10"/>
      <color indexed="12"/>
      <name val="華康粗明體"/>
      <family val="3"/>
    </font>
    <font>
      <b/>
      <sz val="12"/>
      <name val="Courier"/>
      <family val="3"/>
    </font>
    <font>
      <sz val="23"/>
      <name val="新細明體"/>
      <family val="1"/>
    </font>
    <font>
      <sz val="22"/>
      <name val="華康粗明體"/>
      <family val="3"/>
    </font>
    <font>
      <sz val="12"/>
      <name val="Times New Roman"/>
      <family val="1"/>
    </font>
    <font>
      <sz val="10"/>
      <name val="華康粗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10"/>
      <name val="Times New Roman"/>
      <family val="1"/>
    </font>
    <font>
      <sz val="10"/>
      <color indexed="12"/>
      <name val="新細明體"/>
      <family val="1"/>
    </font>
    <font>
      <sz val="10"/>
      <name val="華康中明體"/>
      <family val="3"/>
    </font>
    <font>
      <sz val="10"/>
      <name val="華康特粗明體"/>
      <family val="3"/>
    </font>
    <font>
      <sz val="11"/>
      <name val="華康特粗明體"/>
      <family val="3"/>
    </font>
    <font>
      <sz val="10"/>
      <name val="細明體"/>
      <family val="3"/>
    </font>
    <font>
      <sz val="13"/>
      <name val="華康楷書體W5"/>
      <family val="3"/>
    </font>
    <font>
      <sz val="14"/>
      <name val="華康特粗明體"/>
      <family val="3"/>
    </font>
    <font>
      <sz val="14"/>
      <name val="Times New Roman"/>
      <family val="1"/>
    </font>
    <font>
      <b/>
      <sz val="11"/>
      <name val="華康粗明體"/>
      <family val="3"/>
    </font>
    <font>
      <b/>
      <sz val="10"/>
      <name val="Times New Roman"/>
      <family val="1"/>
    </font>
    <font>
      <u val="single"/>
      <sz val="18"/>
      <name val="華康中楷體"/>
      <family val="3"/>
    </font>
    <font>
      <sz val="11"/>
      <name val="華康中明體"/>
      <family val="3"/>
    </font>
    <font>
      <sz val="11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3"/>
      <name val="新細明體"/>
      <family val="1"/>
    </font>
    <font>
      <b/>
      <sz val="22"/>
      <name val="華康粗明體"/>
      <family val="3"/>
    </font>
    <font>
      <sz val="10"/>
      <name val="新細明體"/>
      <family val="1"/>
    </font>
    <font>
      <b/>
      <sz val="11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Times New Roman"/>
      <family val="1"/>
    </font>
    <font>
      <b/>
      <sz val="10"/>
      <name val="華康中明體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177" fontId="17" fillId="0" borderId="1" xfId="16" applyNumberFormat="1" applyFont="1" applyFill="1" applyBorder="1" applyAlignment="1" applyProtection="1">
      <alignment horizontal="right" vertical="top"/>
      <protection locked="0"/>
    </xf>
    <xf numFmtId="177" fontId="17" fillId="0" borderId="2" xfId="16" applyNumberFormat="1" applyFont="1" applyFill="1" applyBorder="1" applyAlignment="1" applyProtection="1">
      <alignment horizontal="right" vertical="top"/>
      <protection locked="0"/>
    </xf>
    <xf numFmtId="0" fontId="17" fillId="0" borderId="1" xfId="16" applyNumberFormat="1" applyFont="1" applyFill="1" applyBorder="1" applyAlignment="1" applyProtection="1" quotePrefix="1">
      <alignment horizontal="center" vertical="top"/>
      <protection locked="0"/>
    </xf>
    <xf numFmtId="0" fontId="17" fillId="0" borderId="1" xfId="16" applyNumberFormat="1" applyFont="1" applyFill="1" applyBorder="1" applyAlignment="1" applyProtection="1">
      <alignment horizontal="center" vertical="top"/>
      <protection locked="0"/>
    </xf>
    <xf numFmtId="39" fontId="19" fillId="0" borderId="1" xfId="16" applyFont="1" applyFill="1" applyBorder="1" applyAlignment="1" applyProtection="1">
      <alignment horizontal="distributed" vertical="top"/>
      <protection locked="0"/>
    </xf>
    <xf numFmtId="39" fontId="1" fillId="0" borderId="1" xfId="16" applyFont="1" applyFill="1" applyBorder="1" applyAlignment="1" applyProtection="1">
      <alignment horizontal="left" vertical="top"/>
      <protection locked="0"/>
    </xf>
    <xf numFmtId="39" fontId="17" fillId="0" borderId="0" xfId="16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vertical="center"/>
      <protection/>
    </xf>
    <xf numFmtId="39" fontId="17" fillId="0" borderId="1" xfId="16" applyFont="1" applyFill="1" applyBorder="1" applyAlignment="1" applyProtection="1">
      <alignment horizontal="left" vertical="top" wrapText="1"/>
      <protection locked="0"/>
    </xf>
    <xf numFmtId="39" fontId="17" fillId="0" borderId="3" xfId="16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39" fontId="1" fillId="0" borderId="0" xfId="16" applyFont="1" applyFill="1" applyAlignment="1" applyProtection="1" quotePrefix="1">
      <alignment horizontal="left" vertical="center"/>
      <protection/>
    </xf>
    <xf numFmtId="0" fontId="1" fillId="0" borderId="0" xfId="16" applyNumberFormat="1" applyFont="1" applyFill="1" applyBorder="1" applyAlignment="1" applyProtection="1">
      <alignment horizontal="distributed" vertical="center"/>
      <protection/>
    </xf>
    <xf numFmtId="0" fontId="1" fillId="0" borderId="0" xfId="16" applyNumberFormat="1" applyFont="1" applyFill="1" applyBorder="1" applyAlignment="1" applyProtection="1">
      <alignment horizontal="center" vertical="center"/>
      <protection/>
    </xf>
    <xf numFmtId="0" fontId="1" fillId="0" borderId="0" xfId="16" applyNumberFormat="1" applyFont="1" applyFill="1" applyBorder="1" applyAlignment="1" applyProtection="1">
      <alignment vertical="center"/>
      <protection/>
    </xf>
    <xf numFmtId="0" fontId="1" fillId="0" borderId="0" xfId="16" applyNumberFormat="1" applyFont="1" applyFill="1" applyAlignment="1" applyProtection="1">
      <alignment vertical="center"/>
      <protection/>
    </xf>
    <xf numFmtId="0" fontId="4" fillId="0" borderId="0" xfId="16" applyNumberFormat="1" applyFont="1" applyFill="1" applyAlignment="1" applyProtection="1">
      <alignment horizontal="left" vertical="center"/>
      <protection/>
    </xf>
    <xf numFmtId="0" fontId="5" fillId="0" borderId="0" xfId="16" applyNumberFormat="1" applyFont="1" applyFill="1" applyBorder="1" applyAlignment="1" applyProtection="1">
      <alignment horizontal="distributed" vertical="center"/>
      <protection/>
    </xf>
    <xf numFmtId="0" fontId="6" fillId="0" borderId="0" xfId="16" applyNumberFormat="1" applyFont="1" applyFill="1" applyAlignment="1" applyProtection="1">
      <alignment horizontal="center" vertical="center"/>
      <protection/>
    </xf>
    <xf numFmtId="0" fontId="4" fillId="0" borderId="0" xfId="16" applyNumberFormat="1" applyFont="1" applyFill="1" applyBorder="1" applyAlignment="1" applyProtection="1">
      <alignment horizontal="centerContinuous" vertical="center"/>
      <protection/>
    </xf>
    <xf numFmtId="0" fontId="7" fillId="0" borderId="0" xfId="16" applyNumberFormat="1" applyFont="1" applyFill="1" applyBorder="1" applyAlignment="1" applyProtection="1" quotePrefix="1">
      <alignment horizontal="right" vertical="center"/>
      <protection/>
    </xf>
    <xf numFmtId="39" fontId="10" fillId="0" borderId="0" xfId="16" applyFont="1" applyFill="1" applyAlignment="1" applyProtection="1">
      <alignment vertical="center"/>
      <protection/>
    </xf>
    <xf numFmtId="0" fontId="4" fillId="0" borderId="0" xfId="16" applyNumberFormat="1" applyFont="1" applyFill="1" applyBorder="1" applyAlignment="1" applyProtection="1">
      <alignment horizontal="right" vertical="center"/>
      <protection/>
    </xf>
    <xf numFmtId="0" fontId="6" fillId="0" borderId="0" xfId="15" applyFont="1" applyFill="1" applyAlignment="1" applyProtection="1">
      <alignment vertical="center"/>
      <protection/>
    </xf>
    <xf numFmtId="0" fontId="11" fillId="0" borderId="0" xfId="16" applyNumberFormat="1" applyFont="1" applyFill="1" applyAlignment="1" applyProtection="1" quotePrefix="1">
      <alignment horizontal="left" vertical="center"/>
      <protection/>
    </xf>
    <xf numFmtId="0" fontId="11" fillId="0" borderId="0" xfId="16" applyNumberFormat="1" applyFont="1" applyFill="1" applyBorder="1" applyAlignment="1" applyProtection="1">
      <alignment horizontal="distributed" vertical="center"/>
      <protection/>
    </xf>
    <xf numFmtId="0" fontId="11" fillId="0" borderId="0" xfId="16" applyNumberFormat="1" applyFont="1" applyFill="1" applyAlignment="1" applyProtection="1">
      <alignment horizontal="center" vertical="center"/>
      <protection/>
    </xf>
    <xf numFmtId="0" fontId="12" fillId="0" borderId="0" xfId="16" applyNumberFormat="1" applyFont="1" applyFill="1" applyBorder="1" applyAlignment="1" applyProtection="1" quotePrefix="1">
      <alignment horizontal="right" vertical="center"/>
      <protection/>
    </xf>
    <xf numFmtId="0" fontId="11" fillId="0" borderId="0" xfId="16" applyNumberFormat="1" applyFont="1" applyFill="1" applyBorder="1" applyAlignment="1" applyProtection="1">
      <alignment horizontal="centerContinuous" vertical="center"/>
      <protection/>
    </xf>
    <xf numFmtId="0" fontId="14" fillId="0" borderId="0" xfId="16" applyNumberFormat="1" applyFont="1" applyFill="1" applyBorder="1" applyAlignment="1" applyProtection="1">
      <alignment horizontal="left" vertical="center"/>
      <protection/>
    </xf>
    <xf numFmtId="0" fontId="14" fillId="0" borderId="0" xfId="16" applyNumberFormat="1" applyFont="1" applyFill="1" applyBorder="1" applyAlignment="1" applyProtection="1">
      <alignment horizontal="distributed" vertical="center"/>
      <protection/>
    </xf>
    <xf numFmtId="0" fontId="14" fillId="0" borderId="0" xfId="16" applyNumberFormat="1" applyFont="1" applyFill="1" applyBorder="1" applyAlignment="1" applyProtection="1">
      <alignment horizontal="center" vertical="center"/>
      <protection/>
    </xf>
    <xf numFmtId="0" fontId="14" fillId="0" borderId="0" xfId="16" applyNumberFormat="1" applyFont="1" applyFill="1" applyBorder="1" applyAlignment="1" applyProtection="1">
      <alignment horizontal="centerContinuous" vertical="center"/>
      <protection/>
    </xf>
    <xf numFmtId="0" fontId="15" fillId="0" borderId="0" xfId="16" applyNumberFormat="1" applyFont="1" applyFill="1" applyAlignment="1" applyProtection="1">
      <alignment horizontal="centerContinuous" vertical="center"/>
      <protection/>
    </xf>
    <xf numFmtId="0" fontId="14" fillId="0" borderId="0" xfId="16" applyNumberFormat="1" applyFont="1" applyFill="1" applyBorder="1" applyAlignment="1" applyProtection="1" quotePrefix="1">
      <alignment horizontal="right" vertical="center"/>
      <protection/>
    </xf>
    <xf numFmtId="0" fontId="14" fillId="0" borderId="4" xfId="16" applyNumberFormat="1" applyFont="1" applyFill="1" applyBorder="1" applyAlignment="1" applyProtection="1">
      <alignment horizontal="center" vertical="center"/>
      <protection/>
    </xf>
    <xf numFmtId="0" fontId="14" fillId="0" borderId="5" xfId="16" applyNumberFormat="1" applyFont="1" applyFill="1" applyBorder="1" applyAlignment="1" applyProtection="1" quotePrefix="1">
      <alignment horizontal="centerContinuous" vertical="center"/>
      <protection/>
    </xf>
    <xf numFmtId="0" fontId="14" fillId="0" borderId="5" xfId="16" applyNumberFormat="1" applyFont="1" applyFill="1" applyBorder="1" applyAlignment="1" applyProtection="1">
      <alignment horizontal="centerContinuous" vertical="center"/>
      <protection/>
    </xf>
    <xf numFmtId="0" fontId="14" fillId="0" borderId="4" xfId="16" applyNumberFormat="1" applyFont="1" applyFill="1" applyBorder="1" applyAlignment="1" applyProtection="1" quotePrefix="1">
      <alignment horizontal="distributed" vertical="center"/>
      <protection/>
    </xf>
    <xf numFmtId="0" fontId="14" fillId="0" borderId="6" xfId="16" applyNumberFormat="1" applyFont="1" applyFill="1" applyBorder="1" applyAlignment="1" applyProtection="1">
      <alignment horizontal="right" vertical="center"/>
      <protection/>
    </xf>
    <xf numFmtId="0" fontId="14" fillId="0" borderId="7" xfId="16" applyNumberFormat="1" applyFont="1" applyFill="1" applyBorder="1" applyAlignment="1" applyProtection="1">
      <alignment horizontal="left" vertical="center"/>
      <protection/>
    </xf>
    <xf numFmtId="0" fontId="14" fillId="0" borderId="8" xfId="16" applyNumberFormat="1" applyFont="1" applyFill="1" applyBorder="1" applyAlignment="1" applyProtection="1" quotePrefix="1">
      <alignment horizontal="center" vertical="center"/>
      <protection/>
    </xf>
    <xf numFmtId="0" fontId="14" fillId="0" borderId="9" xfId="16" applyNumberFormat="1" applyFont="1" applyFill="1" applyBorder="1" applyAlignment="1" applyProtection="1">
      <alignment horizontal="center" vertical="center"/>
      <protection/>
    </xf>
    <xf numFmtId="0" fontId="14" fillId="0" borderId="8" xfId="16" applyNumberFormat="1" applyFont="1" applyFill="1" applyBorder="1" applyAlignment="1" applyProtection="1">
      <alignment horizontal="distributed" vertical="center"/>
      <protection/>
    </xf>
    <xf numFmtId="0" fontId="14" fillId="0" borderId="10" xfId="16" applyNumberFormat="1" applyFont="1" applyFill="1" applyBorder="1" applyAlignment="1" applyProtection="1" quotePrefix="1">
      <alignment horizontal="center" vertical="center"/>
      <protection/>
    </xf>
    <xf numFmtId="0" fontId="14" fillId="0" borderId="11" xfId="16" applyNumberFormat="1" applyFont="1" applyFill="1" applyBorder="1" applyAlignment="1" applyProtection="1" quotePrefix="1">
      <alignment horizontal="center" vertical="center"/>
      <protection/>
    </xf>
    <xf numFmtId="0" fontId="14" fillId="0" borderId="9" xfId="16" applyNumberFormat="1" applyFont="1" applyFill="1" applyBorder="1" applyAlignment="1" applyProtection="1" quotePrefix="1">
      <alignment horizontal="center" vertical="center"/>
      <protection/>
    </xf>
    <xf numFmtId="0" fontId="14" fillId="0" borderId="8" xfId="16" applyNumberFormat="1" applyFont="1" applyFill="1" applyBorder="1" applyAlignment="1" applyProtection="1" quotePrefix="1">
      <alignment horizontal="distributed" vertical="center"/>
      <protection/>
    </xf>
    <xf numFmtId="39" fontId="16" fillId="0" borderId="1" xfId="16" applyFont="1" applyFill="1" applyBorder="1" applyAlignment="1" applyProtection="1" quotePrefix="1">
      <alignment horizontal="left" vertical="top"/>
      <protection locked="0"/>
    </xf>
    <xf numFmtId="176" fontId="17" fillId="0" borderId="1" xfId="16" applyNumberFormat="1" applyFont="1" applyFill="1" applyBorder="1" applyAlignment="1" applyProtection="1">
      <alignment horizontal="right" vertical="top"/>
      <protection locked="0"/>
    </xf>
    <xf numFmtId="176" fontId="17" fillId="0" borderId="3" xfId="16" applyNumberFormat="1" applyFont="1" applyFill="1" applyBorder="1" applyAlignment="1" applyProtection="1">
      <alignment horizontal="right" vertical="top"/>
      <protection locked="0"/>
    </xf>
    <xf numFmtId="178" fontId="17" fillId="0" borderId="1" xfId="16" applyNumberFormat="1" applyFont="1" applyFill="1" applyBorder="1" applyAlignment="1" applyProtection="1">
      <alignment horizontal="right" vertical="top"/>
      <protection locked="0"/>
    </xf>
    <xf numFmtId="39" fontId="3" fillId="0" borderId="0" xfId="16" applyFont="1" applyFill="1" applyBorder="1" applyAlignment="1" applyProtection="1" quotePrefix="1">
      <alignment horizontal="left" vertical="top"/>
      <protection/>
    </xf>
    <xf numFmtId="39" fontId="17" fillId="0" borderId="3" xfId="16" applyFont="1" applyFill="1" applyBorder="1" applyAlignment="1" applyProtection="1">
      <alignment vertical="top"/>
      <protection/>
    </xf>
    <xf numFmtId="39" fontId="22" fillId="0" borderId="3" xfId="16" applyFont="1" applyFill="1" applyBorder="1" applyAlignment="1" applyProtection="1">
      <alignment vertical="top"/>
      <protection/>
    </xf>
    <xf numFmtId="39" fontId="21" fillId="0" borderId="1" xfId="16" applyFont="1" applyFill="1" applyBorder="1" applyAlignment="1" applyProtection="1">
      <alignment horizontal="left" vertical="top"/>
      <protection locked="0"/>
    </xf>
    <xf numFmtId="0" fontId="17" fillId="0" borderId="12" xfId="16" applyNumberFormat="1" applyFont="1" applyFill="1" applyBorder="1" applyAlignment="1" applyProtection="1">
      <alignment horizontal="center" vertical="top"/>
      <protection/>
    </xf>
    <xf numFmtId="39" fontId="20" fillId="0" borderId="1" xfId="16" applyFont="1" applyFill="1" applyBorder="1" applyAlignment="1" applyProtection="1">
      <alignment horizontal="distributed" vertical="top"/>
      <protection locked="0"/>
    </xf>
    <xf numFmtId="39" fontId="17" fillId="0" borderId="13" xfId="16" applyFont="1" applyFill="1" applyBorder="1" applyAlignment="1" applyProtection="1">
      <alignment vertical="top" wrapText="1"/>
      <protection/>
    </xf>
    <xf numFmtId="39" fontId="20" fillId="0" borderId="1" xfId="16" applyFont="1" applyFill="1" applyBorder="1" applyAlignment="1" applyProtection="1">
      <alignment horizontal="distributed" vertical="top" wrapText="1"/>
      <protection locked="0"/>
    </xf>
    <xf numFmtId="182" fontId="17" fillId="0" borderId="1" xfId="0" applyNumberFormat="1" applyFont="1" applyFill="1" applyBorder="1" applyAlignment="1" applyProtection="1">
      <alignment horizontal="right" vertical="top"/>
      <protection locked="0"/>
    </xf>
    <xf numFmtId="182" fontId="17" fillId="0" borderId="12" xfId="0" applyNumberFormat="1" applyFont="1" applyFill="1" applyBorder="1" applyAlignment="1" applyProtection="1">
      <alignment horizontal="right" vertical="top"/>
      <protection locked="0"/>
    </xf>
    <xf numFmtId="39" fontId="22" fillId="0" borderId="1" xfId="16" applyFont="1" applyFill="1" applyBorder="1" applyAlignment="1" applyProtection="1">
      <alignment horizontal="distributed" vertical="top"/>
      <protection locked="0"/>
    </xf>
    <xf numFmtId="39" fontId="19" fillId="0" borderId="1" xfId="16" applyFont="1" applyFill="1" applyBorder="1" applyAlignment="1" applyProtection="1">
      <alignment horizontal="left" vertical="top"/>
      <protection locked="0"/>
    </xf>
    <xf numFmtId="39" fontId="20" fillId="0" borderId="0" xfId="16" applyFont="1" applyFill="1" applyBorder="1" applyAlignment="1" applyProtection="1">
      <alignment horizontal="center" vertical="top"/>
      <protection/>
    </xf>
    <xf numFmtId="179" fontId="17" fillId="0" borderId="1" xfId="16" applyNumberFormat="1" applyFont="1" applyFill="1" applyBorder="1" applyAlignment="1" applyProtection="1">
      <alignment horizontal="right" vertical="top"/>
      <protection locked="0"/>
    </xf>
    <xf numFmtId="39" fontId="24" fillId="0" borderId="2" xfId="16" applyFont="1" applyFill="1" applyBorder="1" applyAlignment="1" applyProtection="1">
      <alignment horizontal="center" wrapText="1"/>
      <protection locked="0"/>
    </xf>
    <xf numFmtId="39" fontId="19" fillId="0" borderId="2" xfId="16" applyFont="1" applyFill="1" applyBorder="1" applyAlignment="1" applyProtection="1">
      <alignment horizontal="distributed"/>
      <protection locked="0"/>
    </xf>
    <xf numFmtId="0" fontId="17" fillId="0" borderId="2" xfId="16" applyNumberFormat="1" applyFont="1" applyFill="1" applyBorder="1" applyAlignment="1" applyProtection="1">
      <alignment horizontal="center"/>
      <protection locked="0"/>
    </xf>
    <xf numFmtId="179" fontId="17" fillId="0" borderId="2" xfId="16" applyNumberFormat="1" applyFont="1" applyFill="1" applyBorder="1" applyAlignment="1" applyProtection="1">
      <alignment horizontal="right"/>
      <protection locked="0"/>
    </xf>
    <xf numFmtId="179" fontId="17" fillId="0" borderId="13" xfId="16" applyNumberFormat="1" applyFont="1" applyFill="1" applyBorder="1" applyAlignment="1" applyProtection="1">
      <alignment horizontal="right"/>
      <protection locked="0"/>
    </xf>
    <xf numFmtId="39" fontId="17" fillId="0" borderId="13" xfId="16" applyFont="1" applyFill="1" applyBorder="1" applyAlignment="1" applyProtection="1">
      <alignment/>
      <protection/>
    </xf>
    <xf numFmtId="39" fontId="24" fillId="0" borderId="0" xfId="16" applyFont="1" applyFill="1" applyBorder="1" applyAlignment="1" applyProtection="1">
      <alignment horizontal="center" wrapText="1"/>
      <protection locked="0"/>
    </xf>
    <xf numFmtId="39" fontId="19" fillId="0" borderId="0" xfId="16" applyFont="1" applyFill="1" applyBorder="1" applyAlignment="1" applyProtection="1">
      <alignment horizontal="distributed"/>
      <protection locked="0"/>
    </xf>
    <xf numFmtId="0" fontId="17" fillId="0" borderId="0" xfId="16" applyNumberFormat="1" applyFont="1" applyFill="1" applyBorder="1" applyAlignment="1" applyProtection="1">
      <alignment horizontal="center"/>
      <protection locked="0"/>
    </xf>
    <xf numFmtId="179" fontId="17" fillId="0" borderId="0" xfId="16" applyNumberFormat="1" applyFont="1" applyFill="1" applyBorder="1" applyAlignment="1" applyProtection="1">
      <alignment horizontal="right"/>
      <protection locked="0"/>
    </xf>
    <xf numFmtId="39" fontId="17" fillId="0" borderId="0" xfId="16" applyFont="1" applyFill="1" applyBorder="1" applyAlignment="1" applyProtection="1">
      <alignment/>
      <protection/>
    </xf>
    <xf numFmtId="39" fontId="20" fillId="0" borderId="0" xfId="16" applyFont="1" applyFill="1" applyBorder="1" applyProtection="1">
      <alignment/>
      <protection locked="0"/>
    </xf>
    <xf numFmtId="0" fontId="17" fillId="0" borderId="0" xfId="16" applyNumberFormat="1" applyFont="1" applyFill="1" applyBorder="1" applyProtection="1">
      <alignment/>
      <protection locked="0"/>
    </xf>
    <xf numFmtId="176" fontId="17" fillId="0" borderId="0" xfId="16" applyNumberFormat="1" applyFont="1" applyFill="1" applyBorder="1" applyProtection="1">
      <alignment/>
      <protection locked="0"/>
    </xf>
    <xf numFmtId="39" fontId="17" fillId="0" borderId="0" xfId="16" applyFont="1" applyFill="1" applyBorder="1" applyAlignment="1" applyProtection="1">
      <alignment/>
      <protection locked="0"/>
    </xf>
    <xf numFmtId="39" fontId="0" fillId="0" borderId="0" xfId="16" applyFont="1" applyFill="1" applyBorder="1" applyAlignment="1" applyProtection="1">
      <alignment horizontal="right" vertical="center"/>
      <protection/>
    </xf>
    <xf numFmtId="0" fontId="0" fillId="0" borderId="0" xfId="15" applyFont="1" applyFill="1" applyAlignment="1" applyProtection="1">
      <alignment vertical="center"/>
      <protection/>
    </xf>
    <xf numFmtId="0" fontId="0" fillId="0" borderId="0" xfId="16" applyNumberFormat="1" applyFont="1" applyFill="1" applyBorder="1" applyAlignment="1" applyProtection="1" quotePrefix="1">
      <alignment horizontal="right" vertical="center"/>
      <protection/>
    </xf>
    <xf numFmtId="0" fontId="0" fillId="0" borderId="0" xfId="15" applyFont="1" applyFill="1">
      <alignment/>
      <protection/>
    </xf>
    <xf numFmtId="177" fontId="17" fillId="0" borderId="3" xfId="16" applyNumberFormat="1" applyFont="1" applyFill="1" applyBorder="1" applyAlignment="1" applyProtection="1">
      <alignment horizontal="right" vertical="top"/>
      <protection locked="0"/>
    </xf>
    <xf numFmtId="39" fontId="20" fillId="0" borderId="2" xfId="16" applyFont="1" applyFill="1" applyBorder="1" applyAlignment="1" applyProtection="1">
      <alignment horizontal="distributed" vertical="top"/>
      <protection locked="0"/>
    </xf>
    <xf numFmtId="177" fontId="17" fillId="0" borderId="13" xfId="16" applyNumberFormat="1" applyFont="1" applyFill="1" applyBorder="1" applyAlignment="1" applyProtection="1">
      <alignment horizontal="right" vertical="top"/>
      <protection locked="0"/>
    </xf>
    <xf numFmtId="0" fontId="17" fillId="0" borderId="2" xfId="16" applyNumberFormat="1" applyFont="1" applyFill="1" applyBorder="1" applyAlignment="1" applyProtection="1">
      <alignment horizontal="center" vertical="top"/>
      <protection locked="0"/>
    </xf>
    <xf numFmtId="39" fontId="17" fillId="0" borderId="13" xfId="16" applyFont="1" applyFill="1" applyBorder="1" applyAlignment="1" applyProtection="1">
      <alignment vertical="top"/>
      <protection/>
    </xf>
    <xf numFmtId="179" fontId="17" fillId="0" borderId="2" xfId="16" applyNumberFormat="1" applyFont="1" applyFill="1" applyBorder="1" applyAlignment="1" applyProtection="1">
      <alignment horizontal="right" vertical="top"/>
      <protection locked="0"/>
    </xf>
    <xf numFmtId="179" fontId="27" fillId="0" borderId="13" xfId="16" applyNumberFormat="1" applyFont="1" applyFill="1" applyBorder="1" applyAlignment="1" applyProtection="1">
      <alignment horizontal="right" vertical="top"/>
      <protection locked="0"/>
    </xf>
    <xf numFmtId="179" fontId="27" fillId="0" borderId="2" xfId="16" applyNumberFormat="1" applyFont="1" applyFill="1" applyBorder="1" applyAlignment="1" applyProtection="1">
      <alignment horizontal="right" vertical="top"/>
      <protection locked="0"/>
    </xf>
    <xf numFmtId="179" fontId="27" fillId="0" borderId="1" xfId="16" applyNumberFormat="1" applyFont="1" applyFill="1" applyBorder="1" applyAlignment="1" applyProtection="1">
      <alignment horizontal="right" vertical="top"/>
      <protection locked="0"/>
    </xf>
    <xf numFmtId="179" fontId="17" fillId="0" borderId="3" xfId="16" applyNumberFormat="1" applyFont="1" applyFill="1" applyBorder="1" applyAlignment="1" applyProtection="1">
      <alignment horizontal="right" vertical="top"/>
      <protection locked="0"/>
    </xf>
    <xf numFmtId="179" fontId="17" fillId="0" borderId="1" xfId="16" applyNumberFormat="1" applyFont="1" applyFill="1" applyBorder="1" applyAlignment="1" applyProtection="1" quotePrefix="1">
      <alignment horizontal="right" vertical="top"/>
      <protection locked="0"/>
    </xf>
    <xf numFmtId="179" fontId="27" fillId="0" borderId="3" xfId="16" applyNumberFormat="1" applyFont="1" applyFill="1" applyBorder="1" applyAlignment="1" applyProtection="1">
      <alignment horizontal="right" vertical="top"/>
      <protection locked="0"/>
    </xf>
    <xf numFmtId="17" fontId="17" fillId="0" borderId="1" xfId="16" applyNumberFormat="1" applyFont="1" applyFill="1" applyBorder="1" applyAlignment="1" applyProtection="1">
      <alignment horizontal="center" vertical="top"/>
      <protection locked="0"/>
    </xf>
    <xf numFmtId="0" fontId="20" fillId="0" borderId="1" xfId="16" applyNumberFormat="1" applyFont="1" applyFill="1" applyBorder="1" applyAlignment="1" applyProtection="1" quotePrefix="1">
      <alignment horizontal="center" vertical="top"/>
      <protection locked="0"/>
    </xf>
    <xf numFmtId="0" fontId="20" fillId="0" borderId="1" xfId="16" applyNumberFormat="1" applyFont="1" applyFill="1" applyBorder="1" applyAlignment="1" applyProtection="1">
      <alignment horizontal="center" vertical="top"/>
      <protection locked="0"/>
    </xf>
    <xf numFmtId="179" fontId="20" fillId="0" borderId="3" xfId="16" applyNumberFormat="1" applyFont="1" applyFill="1" applyBorder="1" applyAlignment="1" applyProtection="1" quotePrefix="1">
      <alignment horizontal="right" vertical="top"/>
      <protection locked="0"/>
    </xf>
    <xf numFmtId="179" fontId="20" fillId="0" borderId="1" xfId="16" applyNumberFormat="1" applyFont="1" applyFill="1" applyBorder="1" applyAlignment="1" applyProtection="1" quotePrefix="1">
      <alignment horizontal="right" vertical="top"/>
      <protection locked="0"/>
    </xf>
    <xf numFmtId="177" fontId="17" fillId="0" borderId="14" xfId="16" applyNumberFormat="1" applyFont="1" applyFill="1" applyBorder="1" applyAlignment="1" applyProtection="1">
      <alignment horizontal="right" vertical="top"/>
      <protection locked="0"/>
    </xf>
    <xf numFmtId="0" fontId="33" fillId="0" borderId="0" xfId="16" applyNumberFormat="1" applyFont="1" applyFill="1" applyBorder="1" applyAlignment="1" applyProtection="1">
      <alignment horizontal="right" vertical="center"/>
      <protection/>
    </xf>
    <xf numFmtId="0" fontId="34" fillId="0" borderId="0" xfId="16" applyNumberFormat="1" applyFont="1" applyFill="1" applyBorder="1" applyAlignment="1" applyProtection="1" quotePrefix="1">
      <alignment horizontal="left" vertical="center"/>
      <protection/>
    </xf>
    <xf numFmtId="0" fontId="36" fillId="0" borderId="0" xfId="16" applyNumberFormat="1" applyFont="1" applyFill="1" applyBorder="1" applyAlignment="1" applyProtection="1" quotePrefix="1">
      <alignment horizontal="right" vertical="center"/>
      <protection/>
    </xf>
    <xf numFmtId="39" fontId="37" fillId="0" borderId="1" xfId="16" applyFont="1" applyFill="1" applyBorder="1" applyAlignment="1" applyProtection="1">
      <alignment horizontal="distributed" vertical="top"/>
      <protection locked="0"/>
    </xf>
    <xf numFmtId="177" fontId="17" fillId="0" borderId="12" xfId="16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Alignment="1" applyProtection="1">
      <alignment vertical="top"/>
      <protection/>
    </xf>
    <xf numFmtId="39" fontId="26" fillId="0" borderId="1" xfId="16" applyFont="1" applyFill="1" applyBorder="1" applyAlignment="1" applyProtection="1" quotePrefix="1">
      <alignment horizontal="left" vertical="top"/>
      <protection locked="0"/>
    </xf>
    <xf numFmtId="39" fontId="10" fillId="0" borderId="1" xfId="16" applyFont="1" applyFill="1" applyBorder="1" applyAlignment="1" applyProtection="1">
      <alignment vertical="top"/>
      <protection locked="0"/>
    </xf>
    <xf numFmtId="0" fontId="27" fillId="0" borderId="1" xfId="16" applyNumberFormat="1" applyFont="1" applyFill="1" applyBorder="1" applyAlignment="1" applyProtection="1">
      <alignment horizontal="center" vertical="top"/>
      <protection locked="0"/>
    </xf>
    <xf numFmtId="0" fontId="16" fillId="0" borderId="1" xfId="16" applyNumberFormat="1" applyFont="1" applyFill="1" applyBorder="1" applyAlignment="1" applyProtection="1">
      <alignment horizontal="left" vertical="top" wrapText="1"/>
      <protection/>
    </xf>
    <xf numFmtId="39" fontId="21" fillId="0" borderId="1" xfId="16" applyFont="1" applyFill="1" applyBorder="1" applyAlignment="1" applyProtection="1">
      <alignment horizontal="center" vertical="top"/>
      <protection locked="0"/>
    </xf>
    <xf numFmtId="0" fontId="16" fillId="0" borderId="2" xfId="16" applyNumberFormat="1" applyFont="1" applyFill="1" applyBorder="1" applyAlignment="1" applyProtection="1">
      <alignment horizontal="left" vertical="top" wrapText="1"/>
      <protection/>
    </xf>
    <xf numFmtId="0" fontId="14" fillId="0" borderId="1" xfId="1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/>
      <protection/>
    </xf>
    <xf numFmtId="39" fontId="19" fillId="0" borderId="1" xfId="16" applyFont="1" applyFill="1" applyBorder="1" applyAlignment="1" applyProtection="1">
      <alignment horizontal="distributed" vertical="top" wrapText="1"/>
      <protection locked="0"/>
    </xf>
    <xf numFmtId="39" fontId="38" fillId="0" borderId="1" xfId="16" applyFont="1" applyFill="1" applyBorder="1" applyAlignment="1" applyProtection="1">
      <alignment horizontal="left" vertical="top"/>
      <protection locked="0"/>
    </xf>
    <xf numFmtId="39" fontId="39" fillId="0" borderId="1" xfId="16" applyFont="1" applyFill="1" applyBorder="1" applyAlignment="1" applyProtection="1">
      <alignment horizontal="distributed" vertical="top"/>
      <protection locked="0"/>
    </xf>
    <xf numFmtId="0" fontId="39" fillId="0" borderId="1" xfId="16" applyNumberFormat="1" applyFont="1" applyFill="1" applyBorder="1" applyAlignment="1" applyProtection="1">
      <alignment horizontal="center" vertical="top"/>
      <protection locked="0"/>
    </xf>
    <xf numFmtId="177" fontId="27" fillId="0" borderId="1" xfId="16" applyNumberFormat="1" applyFont="1" applyFill="1" applyBorder="1" applyAlignment="1" applyProtection="1">
      <alignment horizontal="right" vertical="top"/>
      <protection locked="0"/>
    </xf>
    <xf numFmtId="179" fontId="39" fillId="0" borderId="3" xfId="16" applyNumberFormat="1" applyFont="1" applyFill="1" applyBorder="1" applyAlignment="1" applyProtection="1" quotePrefix="1">
      <alignment horizontal="right" vertical="top"/>
      <protection locked="0"/>
    </xf>
    <xf numFmtId="179" fontId="39" fillId="0" borderId="1" xfId="16" applyNumberFormat="1" applyFont="1" applyFill="1" applyBorder="1" applyAlignment="1" applyProtection="1" quotePrefix="1">
      <alignment horizontal="right" vertical="top"/>
      <protection locked="0"/>
    </xf>
    <xf numFmtId="39" fontId="39" fillId="0" borderId="0" xfId="16" applyFont="1" applyFill="1" applyBorder="1" applyAlignment="1" applyProtection="1" quotePrefix="1">
      <alignment horizontal="center" vertical="top"/>
      <protection/>
    </xf>
    <xf numFmtId="0" fontId="40" fillId="0" borderId="0" xfId="0" applyFont="1" applyFill="1" applyAlignment="1" applyProtection="1">
      <alignment vertical="top"/>
      <protection/>
    </xf>
    <xf numFmtId="178" fontId="27" fillId="0" borderId="1" xfId="16" applyNumberFormat="1" applyFont="1" applyFill="1" applyBorder="1" applyAlignment="1" applyProtection="1">
      <alignment horizontal="right" vertical="top"/>
      <protection locked="0"/>
    </xf>
    <xf numFmtId="39" fontId="26" fillId="0" borderId="1" xfId="16" applyFont="1" applyFill="1" applyBorder="1" applyAlignment="1" applyProtection="1">
      <alignment horizontal="left" vertical="top"/>
      <protection locked="0"/>
    </xf>
    <xf numFmtId="39" fontId="39" fillId="0" borderId="1" xfId="16" applyFont="1" applyFill="1" applyBorder="1" applyAlignment="1" applyProtection="1" quotePrefix="1">
      <alignment horizontal="distributed" vertical="top"/>
      <protection locked="0"/>
    </xf>
    <xf numFmtId="0" fontId="39" fillId="0" borderId="1" xfId="16" applyNumberFormat="1" applyFont="1" applyFill="1" applyBorder="1" applyAlignment="1" applyProtection="1" quotePrefix="1">
      <alignment horizontal="center" vertical="top"/>
      <protection locked="0"/>
    </xf>
    <xf numFmtId="39" fontId="27" fillId="0" borderId="3" xfId="16" applyFont="1" applyFill="1" applyBorder="1" applyAlignment="1" applyProtection="1">
      <alignment vertical="top"/>
      <protection/>
    </xf>
    <xf numFmtId="39" fontId="41" fillId="0" borderId="1" xfId="16" applyFont="1" applyFill="1" applyBorder="1" applyAlignment="1" applyProtection="1">
      <alignment horizontal="distributed" vertical="top"/>
      <protection locked="0"/>
    </xf>
    <xf numFmtId="177" fontId="27" fillId="0" borderId="3" xfId="16" applyNumberFormat="1" applyFont="1" applyFill="1" applyBorder="1" applyAlignment="1" applyProtection="1">
      <alignment horizontal="right" vertical="top"/>
      <protection locked="0"/>
    </xf>
    <xf numFmtId="177" fontId="27" fillId="0" borderId="0" xfId="16" applyNumberFormat="1" applyFont="1" applyFill="1" applyBorder="1" applyAlignment="1" applyProtection="1">
      <alignment horizontal="right" vertical="top"/>
      <protection locked="0"/>
    </xf>
    <xf numFmtId="177" fontId="27" fillId="0" borderId="12" xfId="16" applyNumberFormat="1" applyFont="1" applyFill="1" applyBorder="1" applyAlignment="1" applyProtection="1">
      <alignment horizontal="right" vertical="top"/>
      <protection locked="0"/>
    </xf>
    <xf numFmtId="39" fontId="26" fillId="0" borderId="1" xfId="16" applyFont="1" applyFill="1" applyBorder="1" applyAlignment="1" applyProtection="1">
      <alignment horizontal="left" vertical="top" wrapText="1"/>
      <protection locked="0"/>
    </xf>
    <xf numFmtId="39" fontId="43" fillId="0" borderId="1" xfId="16" applyFont="1" applyFill="1" applyBorder="1" applyAlignment="1" applyProtection="1">
      <alignment horizontal="distributed" vertical="top"/>
      <protection locked="0"/>
    </xf>
    <xf numFmtId="39" fontId="44" fillId="0" borderId="3" xfId="16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/>
      <protection/>
    </xf>
    <xf numFmtId="0" fontId="27" fillId="0" borderId="12" xfId="16" applyNumberFormat="1" applyFont="1" applyFill="1" applyBorder="1" applyAlignment="1" applyProtection="1">
      <alignment horizontal="center" vertical="top"/>
      <protection/>
    </xf>
    <xf numFmtId="0" fontId="1" fillId="0" borderId="1" xfId="16" applyNumberFormat="1" applyFont="1" applyFill="1" applyBorder="1" applyAlignment="1" applyProtection="1">
      <alignment horizontal="left" vertical="top" wrapText="1"/>
      <protection/>
    </xf>
    <xf numFmtId="179" fontId="44" fillId="0" borderId="1" xfId="16" applyNumberFormat="1" applyFont="1" applyFill="1" applyBorder="1" applyAlignment="1" applyProtection="1">
      <alignment horizontal="right" vertical="top"/>
      <protection locked="0"/>
    </xf>
    <xf numFmtId="39" fontId="44" fillId="0" borderId="1" xfId="16" applyFont="1" applyFill="1" applyBorder="1" applyAlignment="1" applyProtection="1">
      <alignment horizontal="distributed" vertical="top"/>
      <protection locked="0"/>
    </xf>
    <xf numFmtId="0" fontId="27" fillId="0" borderId="1" xfId="16" applyNumberFormat="1" applyFont="1" applyFill="1" applyBorder="1" applyAlignment="1" applyProtection="1" quotePrefix="1">
      <alignment horizontal="center" vertical="top"/>
      <protection locked="0"/>
    </xf>
    <xf numFmtId="39" fontId="27" fillId="0" borderId="3" xfId="16" applyFont="1" applyFill="1" applyBorder="1" applyAlignment="1" applyProtection="1">
      <alignment vertical="top" wrapText="1"/>
      <protection/>
    </xf>
    <xf numFmtId="39" fontId="38" fillId="0" borderId="1" xfId="16" applyFont="1" applyFill="1" applyBorder="1" applyAlignment="1" applyProtection="1">
      <alignment horizontal="left" vertical="top" wrapText="1"/>
      <protection locked="0"/>
    </xf>
    <xf numFmtId="39" fontId="27" fillId="0" borderId="0" xfId="16" applyFont="1" applyFill="1" applyBorder="1" applyAlignment="1" applyProtection="1">
      <alignment vertical="top"/>
      <protection/>
    </xf>
    <xf numFmtId="0" fontId="14" fillId="0" borderId="15" xfId="16" applyNumberFormat="1" applyFont="1" applyFill="1" applyBorder="1" applyAlignment="1" applyProtection="1" quotePrefix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39" fontId="19" fillId="0" borderId="0" xfId="16" applyFont="1" applyFill="1" applyBorder="1" applyAlignment="1" applyProtection="1">
      <alignment horizontal="justify" vertical="top" wrapText="1"/>
      <protection locked="0"/>
    </xf>
    <xf numFmtId="39" fontId="19" fillId="0" borderId="0" xfId="16" applyFont="1" applyFill="1" applyBorder="1" applyAlignment="1" applyProtection="1">
      <alignment horizontal="justify" vertical="top"/>
      <protection locked="0"/>
    </xf>
    <xf numFmtId="39" fontId="17" fillId="0" borderId="0" xfId="16" applyFont="1" applyFill="1" applyBorder="1" applyAlignment="1" applyProtection="1">
      <alignment horizontal="left" vertical="top" wrapText="1"/>
      <protection locked="0"/>
    </xf>
    <xf numFmtId="39" fontId="19" fillId="0" borderId="0" xfId="16" applyFont="1" applyFill="1" applyBorder="1" applyAlignment="1" applyProtection="1">
      <alignment horizontal="left" vertical="top" wrapText="1"/>
      <protection locked="0"/>
    </xf>
    <xf numFmtId="39" fontId="20" fillId="0" borderId="0" xfId="16" applyFont="1" applyFill="1" applyBorder="1" applyAlignment="1" applyProtection="1">
      <alignment horizontal="left"/>
      <protection locked="0"/>
    </xf>
    <xf numFmtId="0" fontId="36" fillId="0" borderId="0" xfId="16" applyNumberFormat="1" applyFont="1" applyFill="1" applyBorder="1" applyAlignment="1" applyProtection="1" quotePrefix="1">
      <alignment horizontal="left" vertical="center"/>
      <protection/>
    </xf>
    <xf numFmtId="0" fontId="12" fillId="0" borderId="0" xfId="16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 vertical="center"/>
    </xf>
    <xf numFmtId="0" fontId="12" fillId="0" borderId="0" xfId="16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6" fillId="0" borderId="17" xfId="16" applyNumberFormat="1" applyFont="1" applyFill="1" applyBorder="1" applyAlignment="1" applyProtection="1" quotePrefix="1">
      <alignment horizontal="center" vertical="center"/>
      <protection/>
    </xf>
    <xf numFmtId="0" fontId="16" fillId="0" borderId="18" xfId="16" applyNumberFormat="1" applyFont="1" applyFill="1" applyBorder="1" applyAlignment="1" applyProtection="1" quotePrefix="1">
      <alignment horizontal="center" vertical="center"/>
      <protection/>
    </xf>
    <xf numFmtId="0" fontId="14" fillId="0" borderId="4" xfId="16" applyNumberFormat="1" applyFont="1" applyFill="1" applyBorder="1" applyAlignment="1" applyProtection="1" quotePrefix="1">
      <alignment horizontal="center" vertical="center"/>
      <protection/>
    </xf>
    <xf numFmtId="0" fontId="14" fillId="0" borderId="8" xfId="16" applyNumberFormat="1" applyFont="1" applyFill="1" applyBorder="1" applyAlignment="1" applyProtection="1" quotePrefix="1">
      <alignment horizontal="center" vertical="center"/>
      <protection/>
    </xf>
    <xf numFmtId="0" fontId="0" fillId="0" borderId="0" xfId="16" applyNumberFormat="1" applyFont="1" applyFill="1" applyBorder="1" applyAlignment="1" applyProtection="1" quotePrefix="1">
      <alignment horizontal="left" vertical="center"/>
      <protection/>
    </xf>
  </cellXfs>
  <cellStyles count="10">
    <cellStyle name="Normal" xfId="0"/>
    <cellStyle name="一般_R08" xfId="15"/>
    <cellStyle name="一般_長期債務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75" zoomScaleSheetLayoutView="75" workbookViewId="0" topLeftCell="H61">
      <selection activeCell="A34" sqref="A1:N16384"/>
    </sheetView>
  </sheetViews>
  <sheetFormatPr defaultColWidth="9.00390625" defaultRowHeight="16.5"/>
  <cols>
    <col min="1" max="1" width="29.25390625" style="78" customWidth="1"/>
    <col min="2" max="2" width="16.625" style="74" customWidth="1"/>
    <col min="3" max="3" width="5.875" style="75" customWidth="1"/>
    <col min="4" max="4" width="5.00390625" style="79" customWidth="1"/>
    <col min="5" max="5" width="5.375" style="79" customWidth="1"/>
    <col min="6" max="6" width="20.75390625" style="80" customWidth="1"/>
    <col min="7" max="7" width="23.375" style="80" customWidth="1"/>
    <col min="8" max="8" width="16.00390625" style="80" customWidth="1"/>
    <col min="9" max="10" width="15.625" style="80" customWidth="1"/>
    <col min="11" max="12" width="15.125" style="80" customWidth="1"/>
    <col min="13" max="13" width="17.00390625" style="80" customWidth="1"/>
    <col min="14" max="14" width="11.875" style="81" customWidth="1"/>
    <col min="15" max="16384" width="9.00390625" style="85" customWidth="1"/>
  </cols>
  <sheetData>
    <row r="1" spans="1:14" s="83" customFormat="1" ht="11.25" customHeight="1">
      <c r="A1" s="12"/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6"/>
      <c r="N1" s="82" t="s">
        <v>0</v>
      </c>
    </row>
    <row r="2" spans="1:14" s="24" customFormat="1" ht="36" customHeight="1">
      <c r="A2" s="17"/>
      <c r="B2" s="18"/>
      <c r="C2" s="19"/>
      <c r="D2" s="20"/>
      <c r="E2" s="20"/>
      <c r="F2" s="21"/>
      <c r="G2" s="106" t="s">
        <v>32</v>
      </c>
      <c r="H2" s="155" t="s">
        <v>33</v>
      </c>
      <c r="I2" s="155"/>
      <c r="J2" s="155"/>
      <c r="K2" s="22"/>
      <c r="L2" s="20"/>
      <c r="M2" s="20"/>
      <c r="N2" s="23" t="s">
        <v>1</v>
      </c>
    </row>
    <row r="3" spans="1:14" s="83" customFormat="1" ht="15" customHeight="1">
      <c r="A3" s="25"/>
      <c r="B3" s="26"/>
      <c r="C3" s="27"/>
      <c r="D3" s="28"/>
      <c r="E3" s="29"/>
      <c r="F3" s="156"/>
      <c r="G3" s="157"/>
      <c r="H3" s="158"/>
      <c r="I3" s="159"/>
      <c r="J3" s="159"/>
      <c r="K3" s="29"/>
      <c r="L3" s="29"/>
      <c r="M3" s="29"/>
      <c r="N3" s="29"/>
    </row>
    <row r="4" spans="1:14" s="83" customFormat="1" ht="31.5" customHeight="1" thickBot="1">
      <c r="A4" s="30" t="s">
        <v>1</v>
      </c>
      <c r="B4" s="31"/>
      <c r="C4" s="32"/>
      <c r="D4" s="33"/>
      <c r="E4" s="33"/>
      <c r="F4" s="84"/>
      <c r="G4" s="104" t="s">
        <v>34</v>
      </c>
      <c r="H4" s="105" t="s">
        <v>35</v>
      </c>
      <c r="I4" s="164"/>
      <c r="J4" s="164"/>
      <c r="K4" s="33"/>
      <c r="L4" s="34"/>
      <c r="M4" s="34"/>
      <c r="N4" s="35" t="s">
        <v>2</v>
      </c>
    </row>
    <row r="5" spans="1:14" s="83" customFormat="1" ht="30" customHeight="1">
      <c r="A5" s="160" t="s">
        <v>3</v>
      </c>
      <c r="B5" s="162" t="s">
        <v>4</v>
      </c>
      <c r="C5" s="36" t="s">
        <v>5</v>
      </c>
      <c r="D5" s="37" t="s">
        <v>6</v>
      </c>
      <c r="E5" s="38"/>
      <c r="F5" s="39" t="s">
        <v>24</v>
      </c>
      <c r="G5" s="40" t="s">
        <v>7</v>
      </c>
      <c r="H5" s="41" t="s">
        <v>8</v>
      </c>
      <c r="I5" s="38" t="s">
        <v>25</v>
      </c>
      <c r="J5" s="38"/>
      <c r="K5" s="38" t="s">
        <v>26</v>
      </c>
      <c r="L5" s="38"/>
      <c r="M5" s="39" t="s">
        <v>9</v>
      </c>
      <c r="N5" s="148" t="s">
        <v>27</v>
      </c>
    </row>
    <row r="6" spans="1:14" s="83" customFormat="1" ht="30" customHeight="1">
      <c r="A6" s="161"/>
      <c r="B6" s="163"/>
      <c r="C6" s="42" t="s">
        <v>10</v>
      </c>
      <c r="D6" s="43" t="s">
        <v>11</v>
      </c>
      <c r="E6" s="43" t="s">
        <v>12</v>
      </c>
      <c r="F6" s="44" t="s">
        <v>13</v>
      </c>
      <c r="G6" s="45" t="s">
        <v>14</v>
      </c>
      <c r="H6" s="46" t="s">
        <v>15</v>
      </c>
      <c r="I6" s="47" t="s">
        <v>14</v>
      </c>
      <c r="J6" s="47" t="s">
        <v>15</v>
      </c>
      <c r="K6" s="43" t="s">
        <v>28</v>
      </c>
      <c r="L6" s="43" t="s">
        <v>29</v>
      </c>
      <c r="M6" s="48" t="s">
        <v>13</v>
      </c>
      <c r="N6" s="149"/>
    </row>
    <row r="7" spans="1:14" s="8" customFormat="1" ht="11.25" customHeight="1">
      <c r="A7" s="49"/>
      <c r="B7" s="5"/>
      <c r="C7" s="4"/>
      <c r="D7" s="4"/>
      <c r="E7" s="4"/>
      <c r="F7" s="50"/>
      <c r="G7" s="51"/>
      <c r="H7" s="50"/>
      <c r="I7" s="50"/>
      <c r="J7" s="50"/>
      <c r="K7" s="50"/>
      <c r="L7" s="50"/>
      <c r="M7" s="50"/>
      <c r="N7" s="7"/>
    </row>
    <row r="8" spans="1:14" s="126" customFormat="1" ht="27" customHeight="1">
      <c r="A8" s="119" t="s">
        <v>36</v>
      </c>
      <c r="B8" s="120"/>
      <c r="C8" s="130"/>
      <c r="D8" s="121"/>
      <c r="E8" s="121"/>
      <c r="F8" s="122">
        <f>F10+F12+F14+F16</f>
        <v>79506807</v>
      </c>
      <c r="G8" s="123"/>
      <c r="H8" s="124"/>
      <c r="I8" s="122">
        <f aca="true" t="shared" si="0" ref="I8:M9">I10+I12+I14+I16</f>
        <v>0</v>
      </c>
      <c r="J8" s="122">
        <f t="shared" si="0"/>
        <v>0</v>
      </c>
      <c r="K8" s="122">
        <f t="shared" si="0"/>
        <v>0</v>
      </c>
      <c r="L8" s="122">
        <f t="shared" si="0"/>
        <v>17511525</v>
      </c>
      <c r="M8" s="122">
        <f t="shared" si="0"/>
        <v>61995282</v>
      </c>
      <c r="N8" s="125"/>
    </row>
    <row r="9" spans="1:14" s="126" customFormat="1" ht="35.25" customHeight="1">
      <c r="A9" s="110"/>
      <c r="B9" s="111"/>
      <c r="C9" s="112"/>
      <c r="D9" s="112"/>
      <c r="E9" s="112"/>
      <c r="F9" s="127">
        <f>F11+F13+F15+F17</f>
        <v>2373479.19</v>
      </c>
      <c r="G9" s="97"/>
      <c r="H9" s="94"/>
      <c r="I9" s="94">
        <f t="shared" si="0"/>
        <v>0</v>
      </c>
      <c r="J9" s="94">
        <f t="shared" si="0"/>
        <v>0</v>
      </c>
      <c r="K9" s="94">
        <f t="shared" si="0"/>
        <v>0</v>
      </c>
      <c r="L9" s="127">
        <f t="shared" si="0"/>
        <v>474695.76</v>
      </c>
      <c r="M9" s="127">
        <f t="shared" si="0"/>
        <v>1898783.4300000002</v>
      </c>
      <c r="N9" s="125"/>
    </row>
    <row r="10" spans="1:14" s="109" customFormat="1" ht="35.25" customHeight="1">
      <c r="A10" s="113" t="s">
        <v>37</v>
      </c>
      <c r="B10" s="107" t="s">
        <v>38</v>
      </c>
      <c r="C10" s="99">
        <v>51</v>
      </c>
      <c r="D10" s="100">
        <v>61</v>
      </c>
      <c r="E10" s="100">
        <v>100</v>
      </c>
      <c r="F10" s="1">
        <v>13342114</v>
      </c>
      <c r="G10" s="95"/>
      <c r="H10" s="66"/>
      <c r="I10" s="102"/>
      <c r="J10" s="102"/>
      <c r="K10" s="102"/>
      <c r="L10" s="1">
        <v>2938624</v>
      </c>
      <c r="M10" s="1">
        <f aca="true" t="shared" si="1" ref="M10:M23">F10+H10-J10+K10-L10</f>
        <v>10403490</v>
      </c>
      <c r="N10" s="7"/>
    </row>
    <row r="11" spans="1:14" s="109" customFormat="1" ht="35.25" customHeight="1">
      <c r="A11" s="114"/>
      <c r="B11" s="5"/>
      <c r="C11" s="3"/>
      <c r="D11" s="4"/>
      <c r="E11" s="4"/>
      <c r="F11" s="52">
        <v>398295.85</v>
      </c>
      <c r="G11" s="95"/>
      <c r="H11" s="66"/>
      <c r="I11" s="52"/>
      <c r="J11" s="52"/>
      <c r="K11" s="52"/>
      <c r="L11" s="52">
        <v>79659.14</v>
      </c>
      <c r="M11" s="52">
        <f t="shared" si="1"/>
        <v>318636.70999999996</v>
      </c>
      <c r="N11" s="7"/>
    </row>
    <row r="12" spans="1:14" s="109" customFormat="1" ht="35.25" customHeight="1">
      <c r="A12" s="113" t="s">
        <v>39</v>
      </c>
      <c r="B12" s="107" t="s">
        <v>38</v>
      </c>
      <c r="C12" s="99">
        <v>51</v>
      </c>
      <c r="D12" s="100">
        <v>61</v>
      </c>
      <c r="E12" s="100">
        <v>100</v>
      </c>
      <c r="F12" s="1">
        <v>12331305</v>
      </c>
      <c r="G12" s="95"/>
      <c r="H12" s="66"/>
      <c r="I12" s="102"/>
      <c r="J12" s="102"/>
      <c r="K12" s="102"/>
      <c r="L12" s="1">
        <v>2715994</v>
      </c>
      <c r="M12" s="1">
        <f t="shared" si="1"/>
        <v>9615311</v>
      </c>
      <c r="N12" s="53"/>
    </row>
    <row r="13" spans="1:14" s="109" customFormat="1" ht="35.25" customHeight="1">
      <c r="A13" s="56"/>
      <c r="B13" s="5"/>
      <c r="C13" s="4"/>
      <c r="D13" s="4"/>
      <c r="E13" s="4"/>
      <c r="F13" s="52">
        <v>368120.64</v>
      </c>
      <c r="G13" s="95"/>
      <c r="H13" s="66"/>
      <c r="I13" s="52"/>
      <c r="J13" s="52"/>
      <c r="K13" s="52"/>
      <c r="L13" s="52">
        <v>73624.14</v>
      </c>
      <c r="M13" s="52">
        <f t="shared" si="1"/>
        <v>294496.5</v>
      </c>
      <c r="N13" s="7"/>
    </row>
    <row r="14" spans="1:14" s="109" customFormat="1" ht="35.25" customHeight="1">
      <c r="A14" s="113" t="s">
        <v>40</v>
      </c>
      <c r="B14" s="107" t="s">
        <v>38</v>
      </c>
      <c r="C14" s="99">
        <v>51</v>
      </c>
      <c r="D14" s="100">
        <v>61</v>
      </c>
      <c r="E14" s="100">
        <v>100</v>
      </c>
      <c r="F14" s="1">
        <v>24157304</v>
      </c>
      <c r="G14" s="97"/>
      <c r="H14" s="94"/>
      <c r="I14" s="102"/>
      <c r="J14" s="102"/>
      <c r="K14" s="102"/>
      <c r="L14" s="1">
        <v>5320692</v>
      </c>
      <c r="M14" s="1">
        <f t="shared" si="1"/>
        <v>18836612</v>
      </c>
      <c r="N14" s="7"/>
    </row>
    <row r="15" spans="1:14" s="109" customFormat="1" ht="35.25" customHeight="1">
      <c r="A15" s="56"/>
      <c r="B15" s="5"/>
      <c r="C15" s="4"/>
      <c r="D15" s="4"/>
      <c r="E15" s="4"/>
      <c r="F15" s="52">
        <v>721156.57</v>
      </c>
      <c r="G15" s="95"/>
      <c r="H15" s="66"/>
      <c r="I15" s="52"/>
      <c r="J15" s="52"/>
      <c r="K15" s="52"/>
      <c r="L15" s="52">
        <v>144231.26</v>
      </c>
      <c r="M15" s="52">
        <f t="shared" si="1"/>
        <v>576925.3099999999</v>
      </c>
      <c r="N15" s="7"/>
    </row>
    <row r="16" spans="1:14" s="109" customFormat="1" ht="35.25" customHeight="1">
      <c r="A16" s="113" t="s">
        <v>41</v>
      </c>
      <c r="B16" s="107" t="s">
        <v>38</v>
      </c>
      <c r="C16" s="99">
        <v>51</v>
      </c>
      <c r="D16" s="100">
        <v>61</v>
      </c>
      <c r="E16" s="100">
        <v>100</v>
      </c>
      <c r="F16" s="1">
        <v>29676084</v>
      </c>
      <c r="G16" s="95"/>
      <c r="H16" s="66"/>
      <c r="I16" s="102"/>
      <c r="J16" s="102"/>
      <c r="K16" s="102"/>
      <c r="L16" s="1">
        <v>6536215</v>
      </c>
      <c r="M16" s="1">
        <f t="shared" si="1"/>
        <v>23139869</v>
      </c>
      <c r="N16" s="7"/>
    </row>
    <row r="17" spans="1:14" s="109" customFormat="1" ht="35.25" customHeight="1">
      <c r="A17" s="114"/>
      <c r="B17" s="5"/>
      <c r="C17" s="3"/>
      <c r="D17" s="4"/>
      <c r="E17" s="4"/>
      <c r="F17" s="52">
        <v>885906.13</v>
      </c>
      <c r="G17" s="95"/>
      <c r="H17" s="66"/>
      <c r="I17" s="52"/>
      <c r="J17" s="52"/>
      <c r="K17" s="52"/>
      <c r="L17" s="52">
        <v>177181.22</v>
      </c>
      <c r="M17" s="52">
        <f t="shared" si="1"/>
        <v>708724.91</v>
      </c>
      <c r="N17" s="7"/>
    </row>
    <row r="18" spans="1:14" s="126" customFormat="1" ht="35.25" customHeight="1">
      <c r="A18" s="128" t="s">
        <v>42</v>
      </c>
      <c r="B18" s="129"/>
      <c r="C18" s="130"/>
      <c r="D18" s="121"/>
      <c r="E18" s="121"/>
      <c r="F18" s="94">
        <f>SUM(F19:F20)</f>
        <v>135503816815</v>
      </c>
      <c r="G18" s="97">
        <f>SUM(G19:G20)</f>
        <v>61729048746</v>
      </c>
      <c r="H18" s="94">
        <f>SUM(H19:H20)</f>
        <v>59412239875</v>
      </c>
      <c r="I18" s="94">
        <f>SUM(I19:I20)</f>
        <v>83180196125</v>
      </c>
      <c r="J18" s="94">
        <f>SUM(J19:J20)</f>
        <v>83000734261</v>
      </c>
      <c r="K18" s="124"/>
      <c r="L18" s="124"/>
      <c r="M18" s="122">
        <f>M19+M20</f>
        <v>111915322429</v>
      </c>
      <c r="N18" s="131"/>
    </row>
    <row r="19" spans="1:14" s="109" customFormat="1" ht="35.25" customHeight="1">
      <c r="A19" s="113" t="s">
        <v>43</v>
      </c>
      <c r="B19" s="58" t="s">
        <v>44</v>
      </c>
      <c r="C19" s="98" t="s">
        <v>30</v>
      </c>
      <c r="D19" s="4">
        <v>94</v>
      </c>
      <c r="E19" s="4">
        <v>125</v>
      </c>
      <c r="F19" s="66">
        <v>102651975344</v>
      </c>
      <c r="G19" s="95">
        <v>39774494000</v>
      </c>
      <c r="H19" s="66">
        <v>39708484484</v>
      </c>
      <c r="I19" s="66">
        <v>57394453125</v>
      </c>
      <c r="J19" s="66">
        <v>57394453125</v>
      </c>
      <c r="K19" s="66"/>
      <c r="L19" s="66"/>
      <c r="M19" s="1">
        <f t="shared" si="1"/>
        <v>84966006703</v>
      </c>
      <c r="N19" s="55"/>
    </row>
    <row r="20" spans="1:14" s="109" customFormat="1" ht="45" customHeight="1">
      <c r="A20" s="113" t="s">
        <v>45</v>
      </c>
      <c r="B20" s="58" t="s">
        <v>44</v>
      </c>
      <c r="C20" s="98" t="s">
        <v>31</v>
      </c>
      <c r="D20" s="4">
        <v>90</v>
      </c>
      <c r="E20" s="4">
        <v>100</v>
      </c>
      <c r="F20" s="66">
        <v>32851841471</v>
      </c>
      <c r="G20" s="95">
        <v>21954554746</v>
      </c>
      <c r="H20" s="66">
        <v>19703755391</v>
      </c>
      <c r="I20" s="66">
        <v>25785743000</v>
      </c>
      <c r="J20" s="66">
        <v>25606281136</v>
      </c>
      <c r="K20" s="66"/>
      <c r="L20" s="66"/>
      <c r="M20" s="1">
        <f t="shared" si="1"/>
        <v>26949315726</v>
      </c>
      <c r="N20" s="54"/>
    </row>
    <row r="21" spans="1:14" s="126" customFormat="1" ht="39" customHeight="1">
      <c r="A21" s="128" t="s">
        <v>46</v>
      </c>
      <c r="B21" s="132"/>
      <c r="C21" s="112"/>
      <c r="D21" s="112"/>
      <c r="E21" s="112"/>
      <c r="F21" s="122">
        <f aca="true" t="shared" si="2" ref="F21:L21">SUM(F22:F23)</f>
        <v>22700000000</v>
      </c>
      <c r="G21" s="133">
        <f t="shared" si="2"/>
        <v>0</v>
      </c>
      <c r="H21" s="134">
        <f t="shared" si="2"/>
        <v>0</v>
      </c>
      <c r="I21" s="135">
        <f t="shared" si="2"/>
        <v>313306000</v>
      </c>
      <c r="J21" s="135">
        <f t="shared" si="2"/>
        <v>0</v>
      </c>
      <c r="K21" s="135">
        <f t="shared" si="2"/>
        <v>0</v>
      </c>
      <c r="L21" s="135">
        <f t="shared" si="2"/>
        <v>0</v>
      </c>
      <c r="M21" s="122">
        <f t="shared" si="1"/>
        <v>22700000000</v>
      </c>
      <c r="N21" s="131"/>
    </row>
    <row r="22" spans="1:14" s="109" customFormat="1" ht="35.25" customHeight="1">
      <c r="A22" s="113" t="s">
        <v>47</v>
      </c>
      <c r="B22" s="58" t="s">
        <v>44</v>
      </c>
      <c r="C22" s="99">
        <v>94</v>
      </c>
      <c r="D22" s="100">
        <v>95</v>
      </c>
      <c r="E22" s="100">
        <v>99</v>
      </c>
      <c r="F22" s="66">
        <v>12700000000</v>
      </c>
      <c r="G22" s="101">
        <v>0</v>
      </c>
      <c r="H22" s="102"/>
      <c r="I22" s="108">
        <v>313306000</v>
      </c>
      <c r="J22" s="102">
        <v>0</v>
      </c>
      <c r="K22" s="102"/>
      <c r="L22" s="102"/>
      <c r="M22" s="1">
        <f t="shared" si="1"/>
        <v>12700000000</v>
      </c>
      <c r="N22" s="55"/>
    </row>
    <row r="23" spans="1:14" s="109" customFormat="1" ht="35.25" customHeight="1">
      <c r="A23" s="114"/>
      <c r="B23" s="60" t="s">
        <v>48</v>
      </c>
      <c r="C23" s="4">
        <v>94</v>
      </c>
      <c r="D23" s="4">
        <v>99</v>
      </c>
      <c r="E23" s="4">
        <v>99</v>
      </c>
      <c r="F23" s="66">
        <v>10000000000</v>
      </c>
      <c r="G23" s="97">
        <v>0</v>
      </c>
      <c r="H23" s="94"/>
      <c r="I23" s="94"/>
      <c r="J23" s="94"/>
      <c r="K23" s="94"/>
      <c r="L23" s="94"/>
      <c r="M23" s="1">
        <f t="shared" si="1"/>
        <v>10000000000</v>
      </c>
      <c r="N23" s="55"/>
    </row>
    <row r="24" spans="1:14" s="109" customFormat="1" ht="11.25" customHeight="1">
      <c r="A24" s="114"/>
      <c r="B24" s="58"/>
      <c r="C24" s="4"/>
      <c r="D24" s="4"/>
      <c r="E24" s="4"/>
      <c r="F24" s="66"/>
      <c r="G24" s="97"/>
      <c r="H24" s="94"/>
      <c r="I24" s="94"/>
      <c r="J24" s="94"/>
      <c r="K24" s="94"/>
      <c r="L24" s="94"/>
      <c r="M24" s="1"/>
      <c r="N24" s="55"/>
    </row>
    <row r="25" spans="1:14" s="139" customFormat="1" ht="33.75" customHeight="1">
      <c r="A25" s="136" t="s">
        <v>49</v>
      </c>
      <c r="B25" s="137"/>
      <c r="C25" s="112"/>
      <c r="D25" s="112"/>
      <c r="E25" s="112"/>
      <c r="F25" s="122">
        <f>SUM(F26:F26)</f>
        <v>52220000</v>
      </c>
      <c r="G25" s="133"/>
      <c r="H25" s="122"/>
      <c r="I25" s="122">
        <f>SUM(I26:I26)</f>
        <v>0</v>
      </c>
      <c r="J25" s="122">
        <f>SUM(J26:J26)</f>
        <v>52220000</v>
      </c>
      <c r="K25" s="122"/>
      <c r="L25" s="122"/>
      <c r="M25" s="122">
        <f>F25+H25-J25-L25</f>
        <v>0</v>
      </c>
      <c r="N25" s="138"/>
    </row>
    <row r="26" spans="1:14" s="109" customFormat="1" ht="33.75" customHeight="1">
      <c r="A26" s="113" t="s">
        <v>50</v>
      </c>
      <c r="B26" s="58" t="s">
        <v>51</v>
      </c>
      <c r="C26" s="99">
        <v>92</v>
      </c>
      <c r="D26" s="100">
        <v>93</v>
      </c>
      <c r="E26" s="100">
        <v>123</v>
      </c>
      <c r="F26" s="1">
        <v>52220000</v>
      </c>
      <c r="G26" s="101"/>
      <c r="H26" s="102"/>
      <c r="I26" s="102"/>
      <c r="J26" s="1">
        <v>52220000</v>
      </c>
      <c r="K26" s="102"/>
      <c r="L26" s="102"/>
      <c r="M26" s="1">
        <f>F26+H26-J26+K26-L26</f>
        <v>0</v>
      </c>
      <c r="N26" s="54"/>
    </row>
    <row r="27" spans="1:14" s="109" customFormat="1" ht="15.75">
      <c r="A27" s="9"/>
      <c r="B27" s="5"/>
      <c r="C27" s="3"/>
      <c r="D27" s="3"/>
      <c r="E27" s="3"/>
      <c r="F27" s="1"/>
      <c r="G27" s="86"/>
      <c r="H27" s="1"/>
      <c r="I27" s="1"/>
      <c r="J27" s="1"/>
      <c r="K27" s="1"/>
      <c r="L27" s="1"/>
      <c r="M27" s="1"/>
      <c r="N27" s="54"/>
    </row>
    <row r="28" spans="1:14" s="126" customFormat="1" ht="24.75" customHeight="1">
      <c r="A28" s="119" t="s">
        <v>52</v>
      </c>
      <c r="B28" s="120"/>
      <c r="C28" s="140"/>
      <c r="D28" s="140"/>
      <c r="E28" s="140"/>
      <c r="F28" s="122">
        <f>SUM(F29:F35)</f>
        <v>61756322758</v>
      </c>
      <c r="G28" s="133">
        <f>SUM(G29:G35)</f>
        <v>35112649805</v>
      </c>
      <c r="H28" s="122">
        <f>SUM(H29:H35)</f>
        <v>2096000000</v>
      </c>
      <c r="I28" s="122">
        <f>SUM(I29:I36)</f>
        <v>0</v>
      </c>
      <c r="J28" s="122">
        <f>SUM(J29:J35)</f>
        <v>175498092</v>
      </c>
      <c r="K28" s="122">
        <f>SUM(K29:K36)</f>
        <v>0</v>
      </c>
      <c r="L28" s="122">
        <f>SUM(L29:L36)</f>
        <v>2856465667</v>
      </c>
      <c r="M28" s="122">
        <f>F28+H28-J28+K28-L28</f>
        <v>60820358999</v>
      </c>
      <c r="N28" s="138"/>
    </row>
    <row r="29" spans="1:14" s="109" customFormat="1" ht="48.75" customHeight="1" thickBot="1">
      <c r="A29" s="115" t="s">
        <v>53</v>
      </c>
      <c r="B29" s="87" t="s">
        <v>54</v>
      </c>
      <c r="C29" s="89">
        <v>89</v>
      </c>
      <c r="D29" s="89" t="s">
        <v>16</v>
      </c>
      <c r="E29" s="89" t="s">
        <v>17</v>
      </c>
      <c r="F29" s="91">
        <v>2936266666</v>
      </c>
      <c r="G29" s="92"/>
      <c r="H29" s="93"/>
      <c r="I29" s="93"/>
      <c r="J29" s="93"/>
      <c r="K29" s="93"/>
      <c r="L29" s="91">
        <v>225866667</v>
      </c>
      <c r="M29" s="2">
        <f>F29+H29-J29+K29-L29</f>
        <v>2710399999</v>
      </c>
      <c r="N29" s="59"/>
    </row>
    <row r="30" spans="1:14" s="109" customFormat="1" ht="38.25" customHeight="1">
      <c r="A30" s="141" t="s">
        <v>55</v>
      </c>
      <c r="B30" s="58" t="s">
        <v>54</v>
      </c>
      <c r="C30" s="4"/>
      <c r="D30" s="4"/>
      <c r="E30" s="4"/>
      <c r="F30" s="94"/>
      <c r="G30" s="95">
        <v>1572340960</v>
      </c>
      <c r="H30" s="66"/>
      <c r="I30" s="94"/>
      <c r="J30" s="66"/>
      <c r="K30" s="66"/>
      <c r="L30" s="66"/>
      <c r="M30" s="1">
        <f aca="true" t="shared" si="3" ref="M30:M35">F30+H30-J30+K30-L30</f>
        <v>0</v>
      </c>
      <c r="N30" s="10"/>
    </row>
    <row r="31" spans="1:14" s="109" customFormat="1" ht="41.25" customHeight="1">
      <c r="A31" s="113" t="s">
        <v>56</v>
      </c>
      <c r="B31" s="58" t="s">
        <v>57</v>
      </c>
      <c r="C31" s="4" t="s">
        <v>58</v>
      </c>
      <c r="D31" s="4" t="s">
        <v>18</v>
      </c>
      <c r="E31" s="4" t="s">
        <v>19</v>
      </c>
      <c r="F31" s="66">
        <v>3480000000</v>
      </c>
      <c r="G31" s="95">
        <v>760371416</v>
      </c>
      <c r="H31" s="66">
        <v>100000000</v>
      </c>
      <c r="I31" s="66"/>
      <c r="J31" s="66"/>
      <c r="K31" s="66"/>
      <c r="L31" s="66">
        <v>282691000</v>
      </c>
      <c r="M31" s="1">
        <f t="shared" si="3"/>
        <v>3297309000</v>
      </c>
      <c r="N31" s="10"/>
    </row>
    <row r="32" spans="1:14" s="109" customFormat="1" ht="40.5" customHeight="1">
      <c r="A32" s="113" t="s">
        <v>59</v>
      </c>
      <c r="B32" s="60" t="s">
        <v>60</v>
      </c>
      <c r="C32" s="4" t="s">
        <v>61</v>
      </c>
      <c r="D32" s="4"/>
      <c r="E32" s="4" t="s">
        <v>20</v>
      </c>
      <c r="F32" s="96">
        <v>595498092</v>
      </c>
      <c r="G32" s="95">
        <v>196000000</v>
      </c>
      <c r="H32" s="66">
        <v>196000000</v>
      </c>
      <c r="I32" s="66">
        <v>0</v>
      </c>
      <c r="J32" s="66">
        <v>175498092</v>
      </c>
      <c r="K32" s="66">
        <v>0</v>
      </c>
      <c r="L32" s="66">
        <v>0</v>
      </c>
      <c r="M32" s="1">
        <f t="shared" si="3"/>
        <v>616000000</v>
      </c>
      <c r="N32" s="10"/>
    </row>
    <row r="33" spans="1:14" s="109" customFormat="1" ht="44.25" customHeight="1">
      <c r="A33" s="113" t="s">
        <v>62</v>
      </c>
      <c r="B33" s="58" t="s">
        <v>54</v>
      </c>
      <c r="C33" s="4"/>
      <c r="D33" s="4"/>
      <c r="E33" s="4"/>
      <c r="F33" s="96"/>
      <c r="G33" s="95">
        <v>548937429</v>
      </c>
      <c r="H33" s="66"/>
      <c r="I33" s="66"/>
      <c r="J33" s="66"/>
      <c r="K33" s="66"/>
      <c r="L33" s="66"/>
      <c r="M33" s="1">
        <f>F33+H33-J33+K33-L33</f>
        <v>0</v>
      </c>
      <c r="N33" s="10"/>
    </row>
    <row r="34" spans="1:14" s="109" customFormat="1" ht="44.25" customHeight="1">
      <c r="A34" s="113" t="s">
        <v>63</v>
      </c>
      <c r="B34" s="58" t="s">
        <v>54</v>
      </c>
      <c r="C34" s="4" t="s">
        <v>21</v>
      </c>
      <c r="D34" s="4" t="s">
        <v>22</v>
      </c>
      <c r="E34" s="4" t="s">
        <v>23</v>
      </c>
      <c r="F34" s="66">
        <v>219299000</v>
      </c>
      <c r="G34" s="97"/>
      <c r="H34" s="94"/>
      <c r="I34" s="94"/>
      <c r="J34" s="94"/>
      <c r="K34" s="94"/>
      <c r="L34" s="94"/>
      <c r="M34" s="1">
        <f t="shared" si="3"/>
        <v>219299000</v>
      </c>
      <c r="N34" s="10"/>
    </row>
    <row r="35" spans="1:14" s="109" customFormat="1" ht="38.25" customHeight="1">
      <c r="A35" s="113" t="s">
        <v>64</v>
      </c>
      <c r="B35" s="58" t="s">
        <v>54</v>
      </c>
      <c r="C35" s="4" t="s">
        <v>65</v>
      </c>
      <c r="D35" s="4">
        <v>94</v>
      </c>
      <c r="E35" s="4">
        <v>124</v>
      </c>
      <c r="F35" s="66">
        <v>54525259000</v>
      </c>
      <c r="G35" s="95">
        <v>32035000000</v>
      </c>
      <c r="H35" s="61">
        <v>1800000000</v>
      </c>
      <c r="I35" s="66">
        <v>0</v>
      </c>
      <c r="J35" s="66">
        <v>0</v>
      </c>
      <c r="K35" s="66">
        <v>0</v>
      </c>
      <c r="L35" s="62">
        <v>2347908000</v>
      </c>
      <c r="M35" s="1">
        <f t="shared" si="3"/>
        <v>53977351000</v>
      </c>
      <c r="N35" s="10"/>
    </row>
    <row r="36" spans="1:14" s="109" customFormat="1" ht="12.75" customHeight="1">
      <c r="A36" s="116"/>
      <c r="B36" s="63"/>
      <c r="C36" s="57"/>
      <c r="D36" s="57"/>
      <c r="E36" s="57"/>
      <c r="F36" s="1"/>
      <c r="G36" s="86"/>
      <c r="H36" s="1"/>
      <c r="I36" s="1"/>
      <c r="J36" s="1"/>
      <c r="K36" s="1"/>
      <c r="L36" s="1"/>
      <c r="M36" s="1"/>
      <c r="N36" s="10"/>
    </row>
    <row r="37" spans="1:14" s="126" customFormat="1" ht="22.5" customHeight="1">
      <c r="A37" s="119" t="s">
        <v>66</v>
      </c>
      <c r="B37" s="143"/>
      <c r="C37" s="144"/>
      <c r="D37" s="112"/>
      <c r="E37" s="112"/>
      <c r="F37" s="122">
        <f aca="true" t="shared" si="4" ref="F37:L37">SUM(F38:F38)</f>
        <v>0</v>
      </c>
      <c r="G37" s="133">
        <f t="shared" si="4"/>
        <v>0</v>
      </c>
      <c r="H37" s="122">
        <f t="shared" si="4"/>
        <v>0</v>
      </c>
      <c r="I37" s="122">
        <f t="shared" si="4"/>
        <v>130851000</v>
      </c>
      <c r="J37" s="122">
        <f t="shared" si="4"/>
        <v>0</v>
      </c>
      <c r="K37" s="122">
        <f t="shared" si="4"/>
        <v>0</v>
      </c>
      <c r="L37" s="122">
        <f t="shared" si="4"/>
        <v>0</v>
      </c>
      <c r="M37" s="122">
        <f>F37+H37-J37+K37-L37</f>
        <v>0</v>
      </c>
      <c r="N37" s="145"/>
    </row>
    <row r="38" spans="1:14" s="109" customFormat="1" ht="33.75" customHeight="1">
      <c r="A38" s="113" t="s">
        <v>67</v>
      </c>
      <c r="B38" s="58" t="s">
        <v>54</v>
      </c>
      <c r="C38" s="4">
        <v>87</v>
      </c>
      <c r="D38" s="4">
        <v>87</v>
      </c>
      <c r="E38" s="4">
        <v>102</v>
      </c>
      <c r="F38" s="142"/>
      <c r="G38" s="95"/>
      <c r="H38" s="66"/>
      <c r="I38" s="1">
        <v>130851000</v>
      </c>
      <c r="J38" s="66"/>
      <c r="K38" s="66"/>
      <c r="L38" s="66"/>
      <c r="M38" s="1">
        <f>F38+H38-J38+K38-L38</f>
        <v>0</v>
      </c>
      <c r="N38" s="10"/>
    </row>
    <row r="39" spans="1:14" s="109" customFormat="1" ht="17.25" customHeight="1">
      <c r="A39" s="64"/>
      <c r="B39" s="5"/>
      <c r="C39" s="3"/>
      <c r="D39" s="4"/>
      <c r="E39" s="4"/>
      <c r="F39" s="1"/>
      <c r="G39" s="86"/>
      <c r="H39" s="1"/>
      <c r="I39" s="1"/>
      <c r="J39" s="1"/>
      <c r="K39" s="1"/>
      <c r="L39" s="1"/>
      <c r="M39" s="1"/>
      <c r="N39" s="10"/>
    </row>
    <row r="40" spans="1:14" s="126" customFormat="1" ht="22.5" customHeight="1">
      <c r="A40" s="119" t="s">
        <v>68</v>
      </c>
      <c r="B40" s="129"/>
      <c r="C40" s="144"/>
      <c r="D40" s="112"/>
      <c r="E40" s="112"/>
      <c r="F40" s="122">
        <f>SUM(F42:F43)</f>
        <v>203500000000</v>
      </c>
      <c r="G40" s="133">
        <f aca="true" t="shared" si="5" ref="G40:L40">SUM(G42:G43)</f>
        <v>41415388617</v>
      </c>
      <c r="H40" s="122">
        <f t="shared" si="5"/>
        <v>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>F40+H40-J40+K40-L40</f>
        <v>203500000000</v>
      </c>
      <c r="N40" s="125"/>
    </row>
    <row r="41" spans="1:14" s="109" customFormat="1" ht="34.5" customHeight="1">
      <c r="A41" s="6" t="s">
        <v>69</v>
      </c>
      <c r="B41" s="118" t="s">
        <v>70</v>
      </c>
      <c r="C41" s="4"/>
      <c r="D41" s="4"/>
      <c r="E41" s="4"/>
      <c r="F41" s="1"/>
      <c r="G41" s="86"/>
      <c r="H41" s="1"/>
      <c r="I41" s="1"/>
      <c r="J41" s="1"/>
      <c r="K41" s="1"/>
      <c r="L41" s="1"/>
      <c r="M41" s="1"/>
      <c r="N41" s="7"/>
    </row>
    <row r="42" spans="1:14" s="117" customFormat="1" ht="39" customHeight="1">
      <c r="A42" s="113" t="s">
        <v>71</v>
      </c>
      <c r="B42" s="113"/>
      <c r="C42" s="57" t="s">
        <v>72</v>
      </c>
      <c r="D42" s="4">
        <v>84</v>
      </c>
      <c r="E42" s="4">
        <v>110</v>
      </c>
      <c r="F42" s="1">
        <v>171500000000</v>
      </c>
      <c r="G42" s="86">
        <v>11305730000</v>
      </c>
      <c r="H42" s="1"/>
      <c r="I42" s="1">
        <v>0</v>
      </c>
      <c r="J42" s="1">
        <v>0</v>
      </c>
      <c r="K42" s="1"/>
      <c r="L42" s="1"/>
      <c r="M42" s="1">
        <f>F42+H42-J42+K42-L42</f>
        <v>171500000000</v>
      </c>
      <c r="N42" s="7"/>
    </row>
    <row r="43" spans="1:14" s="117" customFormat="1" ht="60" customHeight="1">
      <c r="A43" s="113" t="s">
        <v>73</v>
      </c>
      <c r="B43" s="5"/>
      <c r="C43" s="57" t="s">
        <v>74</v>
      </c>
      <c r="D43" s="4">
        <v>98</v>
      </c>
      <c r="E43" s="4">
        <v>108</v>
      </c>
      <c r="F43" s="1">
        <v>32000000000</v>
      </c>
      <c r="G43" s="86">
        <v>30109658617</v>
      </c>
      <c r="H43" s="1"/>
      <c r="I43" s="1"/>
      <c r="J43" s="1"/>
      <c r="K43" s="1"/>
      <c r="L43" s="1"/>
      <c r="M43" s="1">
        <f>F43+H43-J43+K43-L43</f>
        <v>32000000000</v>
      </c>
      <c r="N43" s="7"/>
    </row>
    <row r="44" spans="1:14" s="139" customFormat="1" ht="43.5" customHeight="1">
      <c r="A44" s="146" t="s">
        <v>75</v>
      </c>
      <c r="B44" s="137"/>
      <c r="C44" s="112"/>
      <c r="D44" s="112"/>
      <c r="E44" s="112"/>
      <c r="F44" s="122">
        <f aca="true" t="shared" si="6" ref="F44:L44">SUM(F45:F49)</f>
        <v>16045446000</v>
      </c>
      <c r="G44" s="133">
        <f t="shared" si="6"/>
        <v>60807962276</v>
      </c>
      <c r="H44" s="122">
        <f t="shared" si="6"/>
        <v>2940000000</v>
      </c>
      <c r="I44" s="122">
        <f t="shared" si="6"/>
        <v>704000000</v>
      </c>
      <c r="J44" s="122">
        <f t="shared" si="6"/>
        <v>557000000</v>
      </c>
      <c r="K44" s="122">
        <f t="shared" si="6"/>
        <v>0</v>
      </c>
      <c r="L44" s="122">
        <f t="shared" si="6"/>
        <v>0</v>
      </c>
      <c r="M44" s="122">
        <f aca="true" t="shared" si="7" ref="M44:M51">F44+H44-J44+K44-L44</f>
        <v>18428446000</v>
      </c>
      <c r="N44" s="145"/>
    </row>
    <row r="45" spans="1:14" s="117" customFormat="1" ht="37.5" customHeight="1">
      <c r="A45" s="141" t="s">
        <v>76</v>
      </c>
      <c r="B45" s="58" t="s">
        <v>77</v>
      </c>
      <c r="C45" s="4" t="s">
        <v>78</v>
      </c>
      <c r="D45" s="4" t="s">
        <v>79</v>
      </c>
      <c r="E45" s="4" t="s">
        <v>80</v>
      </c>
      <c r="F45" s="1">
        <v>5521734000</v>
      </c>
      <c r="G45" s="86">
        <v>2436110000</v>
      </c>
      <c r="H45" s="102">
        <v>0</v>
      </c>
      <c r="I45" s="1">
        <v>281000000</v>
      </c>
      <c r="J45" s="1">
        <v>134000000</v>
      </c>
      <c r="K45" s="102">
        <v>0</v>
      </c>
      <c r="L45" s="102"/>
      <c r="M45" s="1">
        <f t="shared" si="7"/>
        <v>5387734000</v>
      </c>
      <c r="N45" s="65"/>
    </row>
    <row r="46" spans="1:14" s="117" customFormat="1" ht="42" customHeight="1">
      <c r="A46" s="141" t="s">
        <v>81</v>
      </c>
      <c r="B46" s="60" t="s">
        <v>82</v>
      </c>
      <c r="C46" s="4">
        <v>95</v>
      </c>
      <c r="D46" s="4" t="s">
        <v>83</v>
      </c>
      <c r="E46" s="4" t="s">
        <v>84</v>
      </c>
      <c r="F46" s="1">
        <v>0</v>
      </c>
      <c r="G46" s="86">
        <v>7062500000</v>
      </c>
      <c r="H46" s="1">
        <v>0</v>
      </c>
      <c r="I46" s="1"/>
      <c r="J46" s="1"/>
      <c r="K46" s="1"/>
      <c r="L46" s="1"/>
      <c r="M46" s="1">
        <f t="shared" si="7"/>
        <v>0</v>
      </c>
      <c r="N46" s="55"/>
    </row>
    <row r="47" spans="1:14" s="109" customFormat="1" ht="39.75" customHeight="1">
      <c r="A47" s="113" t="s">
        <v>85</v>
      </c>
      <c r="B47" s="58" t="s">
        <v>57</v>
      </c>
      <c r="C47" s="4" t="s">
        <v>86</v>
      </c>
      <c r="D47" s="4">
        <v>93</v>
      </c>
      <c r="E47" s="4">
        <v>107</v>
      </c>
      <c r="F47" s="1">
        <v>8670263276</v>
      </c>
      <c r="G47" s="86">
        <f>24789800000+333885000</f>
        <v>25123685000</v>
      </c>
      <c r="H47" s="1">
        <v>800000000</v>
      </c>
      <c r="I47" s="1">
        <v>423000000</v>
      </c>
      <c r="J47" s="1">
        <v>423000000</v>
      </c>
      <c r="K47" s="1">
        <v>0</v>
      </c>
      <c r="L47" s="1"/>
      <c r="M47" s="1">
        <f t="shared" si="7"/>
        <v>9047263276</v>
      </c>
      <c r="N47" s="53"/>
    </row>
    <row r="48" spans="1:14" s="109" customFormat="1" ht="42" customHeight="1">
      <c r="A48" s="113" t="s">
        <v>87</v>
      </c>
      <c r="B48" s="58" t="s">
        <v>57</v>
      </c>
      <c r="C48" s="4" t="s">
        <v>88</v>
      </c>
      <c r="D48" s="4">
        <v>98</v>
      </c>
      <c r="E48" s="4">
        <v>112</v>
      </c>
      <c r="F48" s="1">
        <v>403448724</v>
      </c>
      <c r="G48" s="86">
        <f>5329483276+635000000</f>
        <v>5964483276</v>
      </c>
      <c r="H48" s="1">
        <v>0</v>
      </c>
      <c r="I48" s="1"/>
      <c r="J48" s="1"/>
      <c r="K48" s="1"/>
      <c r="L48" s="1"/>
      <c r="M48" s="1">
        <f t="shared" si="7"/>
        <v>403448724</v>
      </c>
      <c r="N48" s="7"/>
    </row>
    <row r="49" spans="1:14" s="109" customFormat="1" ht="54" customHeight="1" thickBot="1">
      <c r="A49" s="115" t="s">
        <v>89</v>
      </c>
      <c r="B49" s="87" t="s">
        <v>57</v>
      </c>
      <c r="C49" s="89" t="s">
        <v>90</v>
      </c>
      <c r="D49" s="89">
        <v>100</v>
      </c>
      <c r="E49" s="89" t="s">
        <v>91</v>
      </c>
      <c r="F49" s="2">
        <v>1450000000</v>
      </c>
      <c r="G49" s="88">
        <v>20221184000</v>
      </c>
      <c r="H49" s="2">
        <v>2140000000</v>
      </c>
      <c r="I49" s="2"/>
      <c r="J49" s="2"/>
      <c r="K49" s="2"/>
      <c r="L49" s="2"/>
      <c r="M49" s="103">
        <f t="shared" si="7"/>
        <v>3590000000</v>
      </c>
      <c r="N49" s="90"/>
    </row>
    <row r="50" spans="1:14" s="126" customFormat="1" ht="45.75" customHeight="1">
      <c r="A50" s="146" t="s">
        <v>92</v>
      </c>
      <c r="B50" s="120"/>
      <c r="C50" s="112"/>
      <c r="D50" s="112"/>
      <c r="E50" s="112"/>
      <c r="F50" s="122">
        <f>SUM(F51)</f>
        <v>18139014284</v>
      </c>
      <c r="G50" s="133">
        <f aca="true" t="shared" si="8" ref="G50:L50">SUM(G51)</f>
        <v>0</v>
      </c>
      <c r="H50" s="122">
        <f t="shared" si="8"/>
        <v>0</v>
      </c>
      <c r="I50" s="122">
        <f t="shared" si="8"/>
        <v>5000000000</v>
      </c>
      <c r="J50" s="122">
        <f t="shared" si="8"/>
        <v>8804105235</v>
      </c>
      <c r="K50" s="122">
        <f t="shared" si="8"/>
        <v>0</v>
      </c>
      <c r="L50" s="122">
        <f t="shared" si="8"/>
        <v>0</v>
      </c>
      <c r="M50" s="122">
        <f t="shared" si="7"/>
        <v>9334909049</v>
      </c>
      <c r="N50" s="147"/>
    </row>
    <row r="51" spans="1:14" s="109" customFormat="1" ht="45" customHeight="1">
      <c r="A51" s="113" t="s">
        <v>93</v>
      </c>
      <c r="B51" s="58" t="s">
        <v>94</v>
      </c>
      <c r="C51" s="4" t="s">
        <v>95</v>
      </c>
      <c r="D51" s="4">
        <v>72</v>
      </c>
      <c r="E51" s="4">
        <v>110</v>
      </c>
      <c r="F51" s="1">
        <v>18139014284</v>
      </c>
      <c r="G51" s="86">
        <v>0</v>
      </c>
      <c r="H51" s="1">
        <v>0</v>
      </c>
      <c r="I51" s="1">
        <v>5000000000</v>
      </c>
      <c r="J51" s="1">
        <v>8804105235</v>
      </c>
      <c r="K51" s="1">
        <v>0</v>
      </c>
      <c r="L51" s="1">
        <v>0</v>
      </c>
      <c r="M51" s="1">
        <f t="shared" si="7"/>
        <v>9334909049</v>
      </c>
      <c r="N51" s="7"/>
    </row>
    <row r="52" spans="1:14" s="8" customFormat="1" ht="45" customHeight="1">
      <c r="A52" s="9"/>
      <c r="B52" s="58"/>
      <c r="C52" s="4"/>
      <c r="D52" s="4"/>
      <c r="E52" s="4"/>
      <c r="F52" s="1"/>
      <c r="G52" s="86"/>
      <c r="H52" s="1"/>
      <c r="I52" s="1"/>
      <c r="J52" s="1"/>
      <c r="K52" s="1"/>
      <c r="L52" s="1"/>
      <c r="M52" s="1"/>
      <c r="N52" s="7"/>
    </row>
    <row r="53" spans="1:14" s="8" customFormat="1" ht="27" customHeight="1">
      <c r="A53" s="9"/>
      <c r="B53" s="58"/>
      <c r="C53" s="4"/>
      <c r="D53" s="4"/>
      <c r="E53" s="4"/>
      <c r="F53" s="1"/>
      <c r="G53" s="86"/>
      <c r="H53" s="1"/>
      <c r="I53" s="1"/>
      <c r="J53" s="1"/>
      <c r="K53" s="1"/>
      <c r="L53" s="1"/>
      <c r="M53" s="1"/>
      <c r="N53" s="7"/>
    </row>
    <row r="54" spans="1:14" s="8" customFormat="1" ht="27" customHeight="1">
      <c r="A54" s="9"/>
      <c r="B54" s="58"/>
      <c r="C54" s="4"/>
      <c r="D54" s="4"/>
      <c r="E54" s="4"/>
      <c r="F54" s="1"/>
      <c r="G54" s="86"/>
      <c r="H54" s="1"/>
      <c r="I54" s="1"/>
      <c r="J54" s="1"/>
      <c r="K54" s="1"/>
      <c r="L54" s="1"/>
      <c r="M54" s="1"/>
      <c r="N54" s="7"/>
    </row>
    <row r="55" spans="1:14" s="8" customFormat="1" ht="45" customHeight="1">
      <c r="A55" s="9"/>
      <c r="B55" s="58"/>
      <c r="C55" s="4"/>
      <c r="D55" s="4"/>
      <c r="E55" s="4"/>
      <c r="F55" s="1"/>
      <c r="G55" s="86"/>
      <c r="H55" s="1"/>
      <c r="I55" s="1"/>
      <c r="J55" s="1"/>
      <c r="K55" s="1"/>
      <c r="L55" s="1"/>
      <c r="M55" s="1"/>
      <c r="N55" s="7"/>
    </row>
    <row r="56" spans="1:14" s="8" customFormat="1" ht="45" customHeight="1">
      <c r="A56" s="9"/>
      <c r="B56" s="58"/>
      <c r="C56" s="4"/>
      <c r="D56" s="4"/>
      <c r="E56" s="4"/>
      <c r="F56" s="1"/>
      <c r="G56" s="86"/>
      <c r="H56" s="1"/>
      <c r="I56" s="1"/>
      <c r="J56" s="1"/>
      <c r="K56" s="1"/>
      <c r="L56" s="1"/>
      <c r="M56" s="1"/>
      <c r="N56" s="7"/>
    </row>
    <row r="57" spans="1:14" s="8" customFormat="1" ht="45" customHeight="1">
      <c r="A57" s="9"/>
      <c r="B57" s="58"/>
      <c r="C57" s="4"/>
      <c r="D57" s="4"/>
      <c r="E57" s="4"/>
      <c r="F57" s="1"/>
      <c r="G57" s="86"/>
      <c r="H57" s="1"/>
      <c r="I57" s="1"/>
      <c r="J57" s="1"/>
      <c r="K57" s="1"/>
      <c r="L57" s="1"/>
      <c r="M57" s="1"/>
      <c r="N57" s="7"/>
    </row>
    <row r="58" spans="1:14" s="8" customFormat="1" ht="45" customHeight="1">
      <c r="A58" s="9"/>
      <c r="B58" s="58"/>
      <c r="C58" s="4"/>
      <c r="D58" s="4"/>
      <c r="E58" s="4"/>
      <c r="F58" s="1"/>
      <c r="G58" s="86"/>
      <c r="H58" s="1"/>
      <c r="I58" s="1"/>
      <c r="J58" s="1"/>
      <c r="K58" s="1"/>
      <c r="L58" s="1"/>
      <c r="M58" s="1"/>
      <c r="N58" s="7"/>
    </row>
    <row r="59" spans="1:14" s="8" customFormat="1" ht="45" customHeight="1">
      <c r="A59" s="9"/>
      <c r="B59" s="58"/>
      <c r="C59" s="4"/>
      <c r="D59" s="4"/>
      <c r="E59" s="4"/>
      <c r="F59" s="1"/>
      <c r="G59" s="86"/>
      <c r="H59" s="1"/>
      <c r="I59" s="1"/>
      <c r="J59" s="1"/>
      <c r="K59" s="1"/>
      <c r="L59" s="1"/>
      <c r="M59" s="1"/>
      <c r="N59" s="7"/>
    </row>
    <row r="60" spans="1:14" s="8" customFormat="1" ht="45" customHeight="1">
      <c r="A60" s="9"/>
      <c r="B60" s="58"/>
      <c r="C60" s="4"/>
      <c r="D60" s="4"/>
      <c r="E60" s="4"/>
      <c r="F60" s="1"/>
      <c r="G60" s="86"/>
      <c r="H60" s="1"/>
      <c r="I60" s="1"/>
      <c r="J60" s="1"/>
      <c r="K60" s="1"/>
      <c r="L60" s="1"/>
      <c r="M60" s="1"/>
      <c r="N60" s="7"/>
    </row>
    <row r="61" spans="1:14" s="8" customFormat="1" ht="45" customHeight="1">
      <c r="A61" s="9"/>
      <c r="B61" s="58"/>
      <c r="C61" s="4"/>
      <c r="D61" s="4"/>
      <c r="E61" s="4"/>
      <c r="F61" s="1"/>
      <c r="G61" s="86"/>
      <c r="H61" s="1"/>
      <c r="I61" s="1"/>
      <c r="J61" s="1"/>
      <c r="K61" s="1"/>
      <c r="L61" s="1"/>
      <c r="M61" s="1"/>
      <c r="N61" s="7"/>
    </row>
    <row r="62" spans="1:14" s="8" customFormat="1" ht="45" customHeight="1">
      <c r="A62" s="9"/>
      <c r="B62" s="58"/>
      <c r="C62" s="4"/>
      <c r="D62" s="4"/>
      <c r="E62" s="4"/>
      <c r="F62" s="1"/>
      <c r="G62" s="86"/>
      <c r="H62" s="1"/>
      <c r="I62" s="1"/>
      <c r="J62" s="1"/>
      <c r="K62" s="1"/>
      <c r="L62" s="1"/>
      <c r="M62" s="1"/>
      <c r="N62" s="7"/>
    </row>
    <row r="63" spans="1:14" s="8" customFormat="1" ht="45" customHeight="1">
      <c r="A63" s="9"/>
      <c r="B63" s="58"/>
      <c r="C63" s="4"/>
      <c r="D63" s="4"/>
      <c r="E63" s="4"/>
      <c r="F63" s="66"/>
      <c r="G63" s="51"/>
      <c r="H63" s="50"/>
      <c r="I63" s="66"/>
      <c r="J63" s="66"/>
      <c r="K63" s="50"/>
      <c r="L63" s="50"/>
      <c r="M63" s="66"/>
      <c r="N63" s="7"/>
    </row>
    <row r="64" spans="1:14" s="8" customFormat="1" ht="38.25" customHeight="1" thickBot="1">
      <c r="A64" s="67" t="s">
        <v>96</v>
      </c>
      <c r="B64" s="68"/>
      <c r="C64" s="69"/>
      <c r="D64" s="69"/>
      <c r="E64" s="69"/>
      <c r="F64" s="70">
        <f aca="true" t="shared" si="9" ref="F64:M64">F8+F18+F21+F25+F28+F37+F40+F44+F50</f>
        <v>457776326664</v>
      </c>
      <c r="G64" s="71">
        <f t="shared" si="9"/>
        <v>199065049444</v>
      </c>
      <c r="H64" s="70">
        <f t="shared" si="9"/>
        <v>64448239875</v>
      </c>
      <c r="I64" s="70">
        <f t="shared" si="9"/>
        <v>89328353125</v>
      </c>
      <c r="J64" s="70">
        <f t="shared" si="9"/>
        <v>92589557588</v>
      </c>
      <c r="K64" s="70">
        <f t="shared" si="9"/>
        <v>0</v>
      </c>
      <c r="L64" s="70">
        <f t="shared" si="9"/>
        <v>2873977192</v>
      </c>
      <c r="M64" s="70">
        <f t="shared" si="9"/>
        <v>426761031759</v>
      </c>
      <c r="N64" s="72"/>
    </row>
    <row r="65" spans="1:14" s="11" customFormat="1" ht="3.75" customHeight="1">
      <c r="A65" s="73"/>
      <c r="B65" s="74"/>
      <c r="C65" s="75"/>
      <c r="D65" s="75"/>
      <c r="E65" s="75"/>
      <c r="F65" s="76"/>
      <c r="G65" s="76"/>
      <c r="H65" s="76"/>
      <c r="I65" s="76"/>
      <c r="J65" s="76"/>
      <c r="K65" s="76"/>
      <c r="L65" s="76"/>
      <c r="M65" s="76"/>
      <c r="N65" s="77"/>
    </row>
    <row r="66" spans="1:14" s="11" customFormat="1" ht="92.25" customHeight="1">
      <c r="A66" s="150" t="s">
        <v>97</v>
      </c>
      <c r="B66" s="151"/>
      <c r="C66" s="151"/>
      <c r="D66" s="151"/>
      <c r="E66" s="151"/>
      <c r="F66" s="151"/>
      <c r="G66" s="151"/>
      <c r="H66" s="152" t="s">
        <v>98</v>
      </c>
      <c r="I66" s="153"/>
      <c r="J66" s="153"/>
      <c r="K66" s="153"/>
      <c r="L66" s="153"/>
      <c r="M66" s="153"/>
      <c r="N66" s="153"/>
    </row>
    <row r="67" spans="1:14" ht="25.5" customHeight="1">
      <c r="A67" s="154"/>
      <c r="B67" s="154"/>
      <c r="C67" s="154"/>
      <c r="D67" s="154"/>
      <c r="E67" s="154"/>
      <c r="F67" s="154"/>
      <c r="G67" s="154"/>
      <c r="H67" s="153"/>
      <c r="I67" s="153"/>
      <c r="J67" s="153"/>
      <c r="K67" s="153"/>
      <c r="L67" s="153"/>
      <c r="M67" s="153"/>
      <c r="N67" s="153"/>
    </row>
    <row r="68" spans="8:14" ht="16.5">
      <c r="H68" s="153"/>
      <c r="I68" s="153"/>
      <c r="J68" s="153"/>
      <c r="K68" s="153"/>
      <c r="L68" s="153"/>
      <c r="M68" s="153"/>
      <c r="N68" s="153"/>
    </row>
  </sheetData>
  <mergeCells count="9">
    <mergeCell ref="H2:J2"/>
    <mergeCell ref="F3:G3"/>
    <mergeCell ref="H3:J3"/>
    <mergeCell ref="A5:A6"/>
    <mergeCell ref="B5:B6"/>
    <mergeCell ref="N5:N6"/>
    <mergeCell ref="A66:G66"/>
    <mergeCell ref="H66:N68"/>
    <mergeCell ref="A67:G67"/>
  </mergeCells>
  <printOptions/>
  <pageMargins left="0.7480314960629921" right="0.7480314960629921" top="0.7874015748031497" bottom="1.1811023622047245" header="0.5118110236220472" footer="0.5118110236220472"/>
  <pageSetup horizontalDpi="600" verticalDpi="600" orientation="portrait" pageOrder="overThenDown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2007-04-23T02:02:05Z</cp:lastPrinted>
  <dcterms:created xsi:type="dcterms:W3CDTF">2007-03-23T07:33:22Z</dcterms:created>
  <dcterms:modified xsi:type="dcterms:W3CDTF">2007-05-15T07:17:59Z</dcterms:modified>
  <cp:category/>
  <cp:version/>
  <cp:contentType/>
  <cp:contentStatus/>
</cp:coreProperties>
</file>