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<sst xmlns="http://schemas.openxmlformats.org/spreadsheetml/2006/main" count="68" uniqueCount="64">
  <si>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就業安定基金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</si>
  <si>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</si>
  <si>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</si>
  <si>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</si>
  <si>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</si>
  <si>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</si>
  <si>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</si>
  <si>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</si>
  <si>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</si>
  <si>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</si>
  <si>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</si>
  <si>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</si>
  <si>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</si>
  <si>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</si>
  <si>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</si>
  <si>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</si>
  <si>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</si>
  <si>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</si>
  <si>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</si>
  <si>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促進國民就業計畫</t>
  </si>
  <si>
    <t>外籍勞工管理計畫</t>
  </si>
  <si>
    <t>提升勞工福祉計畫</t>
  </si>
  <si>
    <t>一般行政管理計畫</t>
  </si>
  <si>
    <t>一般建築及設備計畫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</si>
  <si>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</si>
  <si>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</si>
  <si>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</si>
  <si>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</si>
  <si>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</si>
  <si>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就業安定基金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</si>
  <si>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</si>
  <si>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</si>
  <si>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</si>
  <si>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</si>
  <si>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</si>
  <si>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</si>
  <si>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</si>
  <si>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</si>
  <si>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</si>
  <si>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</si>
  <si>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</si>
  <si>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</si>
  <si>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</si>
  <si>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</si>
  <si>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</si>
  <si>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</si>
  <si>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</si>
  <si>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</si>
  <si>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</si>
  <si>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</si>
  <si>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</si>
  <si>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</si>
  <si>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</si>
  <si>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</si>
  <si>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</si>
  <si>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</si>
  <si>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</si>
  <si>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</si>
  <si>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</si>
  <si>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</si>
  <si>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</si>
  <si>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</si>
  <si>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</si>
  <si>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35,608,894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</si>
</sst>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color indexed="12"/>
      <name val="新細明體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center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2" fillId="0" borderId="9" xfId="19" applyFont="1" applyBorder="1" applyAlignment="1" applyProtection="1">
      <alignment horizontal="center" vertical="center"/>
      <protection/>
    </xf>
    <xf numFmtId="0" fontId="22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3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3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3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3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6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3358446685</v>
      </c>
      <c r="C7" s="8">
        <f>SUM(C8:C14)</f>
        <v>5242206000</v>
      </c>
      <c r="D7" s="9">
        <f aca="true" t="shared" si="0" ref="D7:D47">B7-C7</f>
        <v>-1883759315</v>
      </c>
      <c r="E7" s="10">
        <f aca="true" t="shared" si="1" ref="E7:E47">IF(C7=0,0,(D7/C7)*100)</f>
        <v>-35.93</v>
      </c>
    </row>
    <row r="8" spans="1:5" s="16" customFormat="1" ht="13.5" customHeight="1">
      <c r="A8" s="12" t="s">
        <v>11</v>
      </c>
      <c r="B8" s="13">
        <v>2523345691</v>
      </c>
      <c r="C8" s="13">
        <v>4592345000</v>
      </c>
      <c r="D8" s="14">
        <f t="shared" si="0"/>
        <v>-2068999309</v>
      </c>
      <c r="E8" s="15">
        <f t="shared" si="1"/>
        <v>-45.05</v>
      </c>
    </row>
    <row r="9" spans="1:5" s="16" customFormat="1" ht="13.5" customHeight="1">
      <c r="A9" s="12" t="s">
        <v>12</v>
      </c>
      <c r="B9" s="13">
        <v>0</v>
      </c>
      <c r="C9" s="13">
        <v>0</v>
      </c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656757509</v>
      </c>
      <c r="C10" s="13">
        <v>386734000</v>
      </c>
      <c r="D10" s="14">
        <f t="shared" si="0"/>
        <v>270023509</v>
      </c>
      <c r="E10" s="15">
        <f t="shared" si="1"/>
        <v>69.82</v>
      </c>
    </row>
    <row r="11" spans="1:5" s="16" customFormat="1" ht="13.5" customHeight="1">
      <c r="A11" s="12" t="s">
        <v>14</v>
      </c>
      <c r="B11" s="13">
        <v>0</v>
      </c>
      <c r="C11" s="13">
        <v>0</v>
      </c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75164178</v>
      </c>
      <c r="C12" s="13">
        <v>75827000</v>
      </c>
      <c r="D12" s="14">
        <f t="shared" si="0"/>
        <v>-662822</v>
      </c>
      <c r="E12" s="15">
        <f t="shared" si="1"/>
        <v>-0.87</v>
      </c>
    </row>
    <row r="13" spans="1:5" s="16" customFormat="1" ht="13.5" customHeight="1">
      <c r="A13" s="12" t="s">
        <v>16</v>
      </c>
      <c r="B13" s="13">
        <v>0</v>
      </c>
      <c r="C13" s="13">
        <v>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103179307</v>
      </c>
      <c r="C14" s="13">
        <v>187300000</v>
      </c>
      <c r="D14" s="14">
        <f t="shared" si="0"/>
        <v>-84120693</v>
      </c>
      <c r="E14" s="15">
        <f t="shared" si="1"/>
        <v>-44.91</v>
      </c>
    </row>
    <row r="15" spans="1:5" s="11" customFormat="1" ht="20.25" customHeight="1">
      <c r="A15" s="17" t="s">
        <v>18</v>
      </c>
      <c r="B15" s="8">
        <f>SUM(B16:B46)</f>
        <v>2378410340</v>
      </c>
      <c r="C15" s="8">
        <f>SUM(C16:C45)</f>
        <v>4309402000</v>
      </c>
      <c r="D15" s="9">
        <f t="shared" si="0"/>
        <v>-1930991660</v>
      </c>
      <c r="E15" s="10">
        <f t="shared" si="1"/>
        <v>-44.81</v>
      </c>
    </row>
    <row r="16" spans="1:5" s="16" customFormat="1" ht="13.5" customHeight="1">
      <c r="A16" s="18" t="s">
        <v>19</v>
      </c>
      <c r="B16" s="13">
        <v>2012425740</v>
      </c>
      <c r="C16" s="13">
        <v>3685510000</v>
      </c>
      <c r="D16" s="14">
        <f t="shared" si="0"/>
        <v>-1673084260</v>
      </c>
      <c r="E16" s="15">
        <f t="shared" si="1"/>
        <v>-45.4</v>
      </c>
    </row>
    <row r="17" spans="1:5" s="16" customFormat="1" ht="13.5" customHeight="1">
      <c r="A17" s="19" t="s">
        <v>20</v>
      </c>
      <c r="B17" s="13">
        <v>218397185</v>
      </c>
      <c r="C17" s="13">
        <v>442078000</v>
      </c>
      <c r="D17" s="14">
        <f t="shared" si="0"/>
        <v>-223680815</v>
      </c>
      <c r="E17" s="15">
        <f t="shared" si="1"/>
        <v>-50.6</v>
      </c>
    </row>
    <row r="18" spans="1:5" s="16" customFormat="1" ht="13.5" customHeight="1">
      <c r="A18" s="18" t="s">
        <v>21</v>
      </c>
      <c r="B18" s="13">
        <v>72843914</v>
      </c>
      <c r="C18" s="13">
        <v>95539000</v>
      </c>
      <c r="D18" s="14">
        <f t="shared" si="0"/>
        <v>-22695086</v>
      </c>
      <c r="E18" s="15">
        <f t="shared" si="1"/>
        <v>-23.75</v>
      </c>
    </row>
    <row r="19" spans="1:5" s="16" customFormat="1" ht="13.5" customHeight="1">
      <c r="A19" s="18" t="s">
        <v>22</v>
      </c>
      <c r="B19" s="13">
        <v>74556287</v>
      </c>
      <c r="C19" s="13">
        <v>86171000</v>
      </c>
      <c r="D19" s="14">
        <f t="shared" si="0"/>
        <v>-11614713</v>
      </c>
      <c r="E19" s="15">
        <f t="shared" si="1"/>
        <v>-13.48</v>
      </c>
    </row>
    <row r="20" spans="1:5" s="16" customFormat="1" ht="13.5" customHeight="1">
      <c r="A20" s="20" t="s">
        <v>23</v>
      </c>
      <c r="B20" s="13">
        <v>187214</v>
      </c>
      <c r="C20" s="13">
        <v>104000</v>
      </c>
      <c r="D20" s="14">
        <f t="shared" si="0"/>
        <v>83214</v>
      </c>
      <c r="E20" s="15">
        <f t="shared" si="1"/>
        <v>80.01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980036345</v>
      </c>
      <c r="C47" s="8">
        <f>C7-C15</f>
        <v>932804000</v>
      </c>
      <c r="D47" s="9">
        <f t="shared" si="0"/>
        <v>47232345</v>
      </c>
      <c r="E47" s="10">
        <f t="shared" si="1"/>
        <v>5.06</v>
      </c>
    </row>
    <row r="48" spans="1:5" s="11" customFormat="1" ht="19.5" customHeight="1">
      <c r="A48" s="17" t="s">
        <v>25</v>
      </c>
      <c r="B48" s="22">
        <v>20269304742</v>
      </c>
      <c r="C48" s="22">
        <v>17024917000</v>
      </c>
      <c r="D48" s="9"/>
      <c r="E48" s="10"/>
    </row>
    <row r="49" spans="1:5" s="11" customFormat="1" ht="19.5" customHeight="1" thickBot="1">
      <c r="A49" s="23" t="s">
        <v>26</v>
      </c>
      <c r="B49" s="24">
        <f>B47+B48</f>
        <v>21249341087</v>
      </c>
      <c r="C49" s="24">
        <f>C47+C48</f>
        <v>17957721000</v>
      </c>
      <c r="D49" s="25"/>
      <c r="E49" s="26"/>
    </row>
    <row r="50" spans="1:5" ht="46.5" customHeight="1">
      <c r="A50" s="71" t="s">
        <v>27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C36" sqref="C36:D36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0" t="s">
        <v>29</v>
      </c>
      <c r="B1" s="81"/>
      <c r="C1" s="81"/>
      <c r="D1" s="81"/>
      <c r="E1" s="81"/>
      <c r="F1" s="81"/>
    </row>
    <row r="2" spans="1:6" ht="27.75" customHeight="1">
      <c r="A2" s="82" t="s">
        <v>30</v>
      </c>
      <c r="B2" s="82"/>
      <c r="C2" s="82"/>
      <c r="D2" s="82"/>
      <c r="E2" s="82"/>
      <c r="F2" s="82"/>
    </row>
    <row r="3" spans="1:5" ht="10.5" customHeight="1">
      <c r="A3" s="83"/>
      <c r="B3" s="83"/>
      <c r="C3" s="83"/>
      <c r="D3" s="83"/>
      <c r="E3" s="83"/>
    </row>
    <row r="4" spans="1:6" ht="18" customHeight="1" thickBot="1">
      <c r="A4" s="29"/>
      <c r="B4" s="29" t="s">
        <v>31</v>
      </c>
      <c r="C4" s="29"/>
      <c r="D4" s="29"/>
      <c r="F4" s="30" t="s">
        <v>32</v>
      </c>
    </row>
    <row r="5" spans="1:6" s="35" customFormat="1" ht="33.75" customHeight="1">
      <c r="A5" s="31" t="s">
        <v>33</v>
      </c>
      <c r="B5" s="32" t="s">
        <v>34</v>
      </c>
      <c r="C5" s="33" t="s">
        <v>28</v>
      </c>
      <c r="D5" s="32" t="s">
        <v>33</v>
      </c>
      <c r="E5" s="32" t="s">
        <v>34</v>
      </c>
      <c r="F5" s="34" t="s">
        <v>28</v>
      </c>
    </row>
    <row r="6" spans="1:6" s="41" customFormat="1" ht="26.25" customHeight="1">
      <c r="A6" s="36" t="s">
        <v>35</v>
      </c>
      <c r="B6" s="37">
        <f>SUM(B7,B14,B19)</f>
        <v>22037023939</v>
      </c>
      <c r="C6" s="38">
        <f aca="true" t="shared" si="0" ref="C6:C21">ROUND(IF(B$6&gt;0,(B6/B$6)*100,0),2)</f>
        <v>100</v>
      </c>
      <c r="D6" s="39" t="s">
        <v>36</v>
      </c>
      <c r="E6" s="37">
        <f>SUM(E7,E11)</f>
        <v>787682852</v>
      </c>
      <c r="F6" s="40">
        <f aca="true" t="shared" si="1" ref="F6:F16">ROUND(IF(E$35&gt;0,(E6/E$35)*100,0),2)</f>
        <v>3.57</v>
      </c>
    </row>
    <row r="7" spans="1:6" s="41" customFormat="1" ht="24.75" customHeight="1">
      <c r="A7" s="42" t="s">
        <v>37</v>
      </c>
      <c r="B7" s="37">
        <f>SUM(B8:B13)</f>
        <v>21987966887</v>
      </c>
      <c r="C7" s="43">
        <f t="shared" si="0"/>
        <v>99.78</v>
      </c>
      <c r="D7" s="44" t="s">
        <v>38</v>
      </c>
      <c r="E7" s="37">
        <f>SUM(E8:E10)</f>
        <v>152555643</v>
      </c>
      <c r="F7" s="45">
        <f t="shared" si="1"/>
        <v>0.69</v>
      </c>
    </row>
    <row r="8" spans="1:6" s="51" customFormat="1" ht="24.75" customHeight="1">
      <c r="A8" s="46" t="s">
        <v>39</v>
      </c>
      <c r="B8" s="47">
        <v>19333589373</v>
      </c>
      <c r="C8" s="48">
        <f t="shared" si="0"/>
        <v>87.73</v>
      </c>
      <c r="D8" s="49" t="s">
        <v>40</v>
      </c>
      <c r="E8" s="47">
        <v>0</v>
      </c>
      <c r="F8" s="50">
        <f t="shared" si="1"/>
        <v>0</v>
      </c>
    </row>
    <row r="9" spans="1:6" s="51" customFormat="1" ht="24.75" customHeight="1">
      <c r="A9" s="46" t="s">
        <v>41</v>
      </c>
      <c r="B9" s="47">
        <v>0</v>
      </c>
      <c r="C9" s="48">
        <f t="shared" si="0"/>
        <v>0</v>
      </c>
      <c r="D9" s="49" t="s">
        <v>42</v>
      </c>
      <c r="E9" s="47">
        <v>7427019</v>
      </c>
      <c r="F9" s="50">
        <f t="shared" si="1"/>
        <v>0.03</v>
      </c>
    </row>
    <row r="10" spans="1:6" s="51" customFormat="1" ht="24.75" customHeight="1">
      <c r="A10" s="46" t="s">
        <v>43</v>
      </c>
      <c r="B10" s="47">
        <v>1217173940</v>
      </c>
      <c r="C10" s="48">
        <f t="shared" si="0"/>
        <v>5.52</v>
      </c>
      <c r="D10" s="49" t="s">
        <v>44</v>
      </c>
      <c r="E10" s="47">
        <v>145128624</v>
      </c>
      <c r="F10" s="50">
        <f t="shared" si="1"/>
        <v>0.66</v>
      </c>
    </row>
    <row r="11" spans="1:6" s="51" customFormat="1" ht="24.75" customHeight="1">
      <c r="A11" s="46" t="s">
        <v>45</v>
      </c>
      <c r="B11" s="47">
        <v>0</v>
      </c>
      <c r="C11" s="48">
        <f t="shared" si="0"/>
        <v>0</v>
      </c>
      <c r="D11" s="44" t="s">
        <v>46</v>
      </c>
      <c r="E11" s="37">
        <f>SUM(E12)</f>
        <v>635127209</v>
      </c>
      <c r="F11" s="45">
        <f t="shared" si="1"/>
        <v>2.88</v>
      </c>
    </row>
    <row r="12" spans="1:6" s="51" customFormat="1" ht="24.75" customHeight="1">
      <c r="A12" s="46" t="s">
        <v>47</v>
      </c>
      <c r="B12" s="47">
        <v>1412014938</v>
      </c>
      <c r="C12" s="48">
        <f t="shared" si="0"/>
        <v>6.41</v>
      </c>
      <c r="D12" s="49" t="s">
        <v>48</v>
      </c>
      <c r="E12" s="47">
        <v>635127209</v>
      </c>
      <c r="F12" s="50">
        <f t="shared" si="1"/>
        <v>2.88</v>
      </c>
    </row>
    <row r="13" spans="1:6" s="51" customFormat="1" ht="24.75" customHeight="1">
      <c r="A13" s="46" t="s">
        <v>49</v>
      </c>
      <c r="B13" s="47">
        <v>25188636</v>
      </c>
      <c r="C13" s="48">
        <f t="shared" si="0"/>
        <v>0.11</v>
      </c>
      <c r="D13" s="52" t="s">
        <v>50</v>
      </c>
      <c r="E13" s="37">
        <f>SUM(E14)</f>
        <v>21249341087</v>
      </c>
      <c r="F13" s="45">
        <f t="shared" si="1"/>
        <v>96.43</v>
      </c>
    </row>
    <row r="14" spans="1:6" s="51" customFormat="1" ht="30.75" customHeight="1">
      <c r="A14" s="53" t="s">
        <v>51</v>
      </c>
      <c r="B14" s="37">
        <f>SUM(B15:B18)</f>
        <v>46016041</v>
      </c>
      <c r="C14" s="43">
        <f t="shared" si="0"/>
        <v>0.21</v>
      </c>
      <c r="D14" s="44" t="s">
        <v>52</v>
      </c>
      <c r="E14" s="37">
        <f>SUM(E15:E16)</f>
        <v>21249341087</v>
      </c>
      <c r="F14" s="45">
        <f t="shared" si="1"/>
        <v>96.43</v>
      </c>
    </row>
    <row r="15" spans="1:6" s="51" customFormat="1" ht="24.75" customHeight="1">
      <c r="A15" s="46" t="s">
        <v>53</v>
      </c>
      <c r="B15" s="47">
        <v>0</v>
      </c>
      <c r="C15" s="48">
        <f t="shared" si="0"/>
        <v>0</v>
      </c>
      <c r="D15" s="49" t="s">
        <v>54</v>
      </c>
      <c r="E15" s="47">
        <v>21249341087</v>
      </c>
      <c r="F15" s="50">
        <f t="shared" si="1"/>
        <v>96.43</v>
      </c>
    </row>
    <row r="16" spans="1:6" s="51" customFormat="1" ht="24.75" customHeight="1">
      <c r="A16" s="46" t="s">
        <v>55</v>
      </c>
      <c r="B16" s="47">
        <v>30814234</v>
      </c>
      <c r="C16" s="48">
        <f t="shared" si="0"/>
        <v>0.14</v>
      </c>
      <c r="D16" s="49" t="s">
        <v>56</v>
      </c>
      <c r="E16" s="47">
        <v>0</v>
      </c>
      <c r="F16" s="50">
        <f t="shared" si="1"/>
        <v>0</v>
      </c>
    </row>
    <row r="17" spans="1:6" s="51" customFormat="1" ht="24.75" customHeight="1">
      <c r="A17" s="46" t="s">
        <v>57</v>
      </c>
      <c r="B17" s="47">
        <v>0</v>
      </c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58</v>
      </c>
      <c r="B18" s="47">
        <v>15201807</v>
      </c>
      <c r="C18" s="48">
        <f t="shared" si="0"/>
        <v>0.07</v>
      </c>
      <c r="D18" s="54"/>
      <c r="E18" s="55"/>
      <c r="F18" s="45"/>
    </row>
    <row r="19" spans="1:6" s="51" customFormat="1" ht="24.75" customHeight="1">
      <c r="A19" s="42" t="s">
        <v>59</v>
      </c>
      <c r="B19" s="37">
        <f>SUM(B20:B21)</f>
        <v>3041011</v>
      </c>
      <c r="C19" s="43">
        <f t="shared" si="0"/>
        <v>0.01</v>
      </c>
      <c r="D19" s="54"/>
      <c r="E19" s="55"/>
      <c r="F19" s="45"/>
    </row>
    <row r="20" spans="1:6" s="51" customFormat="1" ht="24.75" customHeight="1">
      <c r="A20" s="46" t="s">
        <v>60</v>
      </c>
      <c r="B20" s="47">
        <v>3041011</v>
      </c>
      <c r="C20" s="48">
        <f t="shared" si="0"/>
        <v>0.01</v>
      </c>
      <c r="D20" s="56"/>
      <c r="E20" s="37"/>
      <c r="F20" s="45"/>
    </row>
    <row r="21" spans="1:6" s="51" customFormat="1" ht="24.75" customHeight="1">
      <c r="A21" s="46" t="s">
        <v>61</v>
      </c>
      <c r="B21" s="47">
        <v>0</v>
      </c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62</v>
      </c>
      <c r="B35" s="61">
        <f>B6</f>
        <v>22037023939</v>
      </c>
      <c r="C35" s="61">
        <f>IF(B$6&gt;0,(B35/B$6)*100,0)</f>
        <v>100</v>
      </c>
      <c r="D35" s="62" t="s">
        <v>62</v>
      </c>
      <c r="E35" s="63">
        <f>E6+E13</f>
        <v>22037023939</v>
      </c>
      <c r="F35" s="64">
        <f>IF(E$35&gt;0,(E35/E$35)*100,0)</f>
        <v>100</v>
      </c>
    </row>
    <row r="36" spans="1:4" s="51" customFormat="1" ht="19.5" customHeight="1">
      <c r="A36" s="65" t="s">
        <v>63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2008-08-25T07:37:31Z</dcterms:created>
  <dcterms:modified xsi:type="dcterms:W3CDTF">2008-09-01T03:51:48Z</dcterms:modified>
  <cp:category/>
  <cp:version/>
  <cp:contentType/>
  <cp:contentStatus/>
</cp:coreProperties>
</file>