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來源用途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<sst xmlns="http://schemas.openxmlformats.org/spreadsheetml/2006/main" count="68" uniqueCount="62">
  <si>
    <t>環境保護基金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</si>
  <si>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</si>
  <si>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</si>
  <si>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</si>
  <si>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</si>
  <si>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</si>
  <si>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分配預算暫列數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</si>
  <si>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</si>
  <si>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</si>
  <si>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</si>
  <si>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</si>
  <si>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</si>
  <si>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</si>
  <si>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</si>
  <si>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</si>
  <si>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</si>
  <si>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</si>
  <si>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</si>
  <si>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</si>
  <si>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空氣污染防制計畫</t>
  </si>
  <si>
    <t>資源回收管理計畫</t>
  </si>
  <si>
    <t>土壤及地下水污染整治計畫</t>
  </si>
  <si>
    <t>一般行政管理計畫</t>
  </si>
  <si>
    <t>一般建築及設備計畫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</si>
  <si>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</si>
  <si>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期初累積賸餘（短絀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</si>
  <si>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期末累積賸餘（短絀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</si>
  <si>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</si>
  <si>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</si>
  <si>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</si>
  <si>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</si>
  <si>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</si>
  <si>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</si>
  <si>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</si>
  <si>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</si>
  <si>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</si>
  <si>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</si>
  <si>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</si>
  <si>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</si>
  <si>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</si>
  <si>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</si>
  <si>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</si>
  <si>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</si>
  <si>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</si>
  <si>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</si>
  <si>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</si>
  <si>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</si>
  <si>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</si>
  <si>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</si>
  <si>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</si>
  <si>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</si>
  <si>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</si>
  <si>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</si>
  <si>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</si>
  <si>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</si>
  <si>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</si>
  <si>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</si>
  <si>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</si>
  <si>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</si>
  <si>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</si>
  <si>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</si>
  <si>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47,612,070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</si>
</sst>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#,##0.00_ ;[Red]\-#,##0.00\ "/>
    <numFmt numFmtId="194" formatCode="_(* #,##0_);_(* \(#,##0\);_(* &quot;-&quot;??_);_(@_)"/>
    <numFmt numFmtId="195" formatCode="0.00_ "/>
    <numFmt numFmtId="196" formatCode="_-* #,##0_-;\-* #,##0_-;_-* &quot;-&quot;??_-;_-@_-"/>
    <numFmt numFmtId="197" formatCode="#,##0\ ;[Red]\-#,##0\ ;&quot;－&quot;_;"/>
    <numFmt numFmtId="198" formatCode="0_ "/>
  </numFmts>
  <fonts count="2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13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2" xfId="20" applyFont="1" applyBorder="1" applyAlignment="1" applyProtection="1">
      <alignment horizontal="center" vertical="center"/>
      <protection/>
    </xf>
    <xf numFmtId="0" fontId="15" fillId="0" borderId="3" xfId="20" applyFont="1" applyBorder="1" applyAlignment="1" applyProtection="1">
      <alignment vertical="center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7" fontId="16" fillId="0" borderId="4" xfId="20" applyNumberFormat="1" applyFont="1" applyBorder="1" applyAlignment="1" applyProtection="1">
      <alignment vertical="center"/>
      <protection/>
    </xf>
    <xf numFmtId="178" fontId="16" fillId="0" borderId="0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7" fontId="18" fillId="0" borderId="4" xfId="20" applyNumberFormat="1" applyFont="1" applyBorder="1" applyAlignment="1" applyProtection="1">
      <alignment vertical="center"/>
      <protection/>
    </xf>
    <xf numFmtId="178" fontId="18" fillId="0" borderId="0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178" fontId="18" fillId="0" borderId="5" xfId="20" applyNumberFormat="1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178" fontId="16" fillId="0" borderId="5" xfId="20" applyNumberFormat="1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wrapText="1" indent="1"/>
      <protection locked="0"/>
    </xf>
    <xf numFmtId="176" fontId="18" fillId="0" borderId="6" xfId="20" applyNumberFormat="1" applyFont="1" applyBorder="1" applyAlignment="1" applyProtection="1">
      <alignment vertical="center"/>
      <protection locked="0"/>
    </xf>
    <xf numFmtId="177" fontId="18" fillId="0" borderId="6" xfId="20" applyNumberFormat="1" applyFont="1" applyBorder="1" applyAlignment="1" applyProtection="1">
      <alignment vertical="center"/>
      <protection/>
    </xf>
    <xf numFmtId="0" fontId="19" fillId="0" borderId="4" xfId="20" applyFont="1" applyBorder="1" applyAlignment="1" applyProtection="1">
      <alignment horizontal="left" vertical="center" wrapText="1" indent="1"/>
      <protection locked="0"/>
    </xf>
    <xf numFmtId="0" fontId="17" fillId="0" borderId="4" xfId="20" applyFont="1" applyBorder="1" applyAlignment="1" applyProtection="1">
      <alignment horizontal="left" vertical="center" indent="1"/>
      <protection locked="0"/>
    </xf>
    <xf numFmtId="0" fontId="17" fillId="0" borderId="4" xfId="20" applyFont="1" applyBorder="1" applyAlignment="1" applyProtection="1">
      <alignment vertical="center"/>
      <protection/>
    </xf>
    <xf numFmtId="0" fontId="13" fillId="0" borderId="7" xfId="20" applyFont="1" applyBorder="1" applyAlignment="1" applyProtection="1">
      <alignment horizontal="center" vertical="center"/>
      <protection/>
    </xf>
    <xf numFmtId="0" fontId="17" fillId="0" borderId="6" xfId="20" applyFont="1" applyBorder="1" applyAlignment="1" applyProtection="1">
      <alignment vertical="center"/>
      <protection/>
    </xf>
    <xf numFmtId="0" fontId="17" fillId="0" borderId="5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vertical="center"/>
      <protection locked="0"/>
    </xf>
    <xf numFmtId="176" fontId="16" fillId="0" borderId="4" xfId="20" applyNumberFormat="1" applyFont="1" applyBorder="1" applyAlignment="1" applyProtection="1">
      <alignment vertical="center"/>
      <protection locked="0"/>
    </xf>
    <xf numFmtId="0" fontId="15" fillId="0" borderId="8" xfId="20" applyFont="1" applyBorder="1" applyAlignment="1" applyProtection="1">
      <alignment vertical="center"/>
      <protection/>
    </xf>
    <xf numFmtId="176" fontId="16" fillId="0" borderId="9" xfId="20" applyNumberFormat="1" applyFont="1" applyBorder="1" applyAlignment="1" applyProtection="1">
      <alignment vertical="center"/>
      <protection/>
    </xf>
    <xf numFmtId="177" fontId="16" fillId="0" borderId="8" xfId="20" applyNumberFormat="1" applyFont="1" applyBorder="1" applyAlignment="1" applyProtection="1">
      <alignment vertical="center"/>
      <protection/>
    </xf>
    <xf numFmtId="178" fontId="16" fillId="0" borderId="10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1" xfId="19" applyFont="1" applyBorder="1" applyAlignment="1" applyProtection="1">
      <alignment horizontal="center" vertical="center"/>
      <protection/>
    </xf>
    <xf numFmtId="0" fontId="13" fillId="0" borderId="12" xfId="19" applyFont="1" applyBorder="1" applyAlignment="1" applyProtection="1">
      <alignment horizontal="center" vertical="center"/>
      <protection/>
    </xf>
    <xf numFmtId="0" fontId="21" fillId="0" borderId="12" xfId="19" applyFont="1" applyBorder="1" applyAlignment="1" applyProtection="1">
      <alignment horizontal="center" vertical="center"/>
      <protection/>
    </xf>
    <xf numFmtId="0" fontId="21" fillId="0" borderId="13" xfId="19" applyFont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6" fontId="16" fillId="0" borderId="14" xfId="19" applyNumberFormat="1" applyFont="1" applyBorder="1" applyAlignment="1" applyProtection="1">
      <alignment vertical="center"/>
      <protection/>
    </xf>
    <xf numFmtId="0" fontId="22" fillId="0" borderId="14" xfId="19" applyFont="1" applyBorder="1" applyAlignment="1" applyProtection="1">
      <alignment horizontal="left" vertical="center" indent="1"/>
      <protection/>
    </xf>
    <xf numFmtId="176" fontId="16" fillId="0" borderId="15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horizontal="left" vertical="center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0" fontId="15" fillId="0" borderId="6" xfId="19" applyFont="1" applyBorder="1" applyAlignment="1" applyProtection="1">
      <alignment horizontal="left" vertical="center"/>
      <protection/>
    </xf>
    <xf numFmtId="0" fontId="13" fillId="0" borderId="11" xfId="20" applyFont="1" applyBorder="1" applyAlignment="1" applyProtection="1">
      <alignment horizontal="center" vertical="center"/>
      <protection/>
    </xf>
    <xf numFmtId="176" fontId="16" fillId="0" borderId="5" xfId="19" applyNumberFormat="1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distributed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6" fontId="18" fillId="0" borderId="6" xfId="19" applyNumberFormat="1" applyFont="1" applyBorder="1" applyAlignment="1" applyProtection="1">
      <alignment vertical="center"/>
      <protection/>
    </xf>
    <xf numFmtId="0" fontId="17" fillId="0" borderId="6" xfId="19" applyFont="1" applyBorder="1" applyAlignment="1" applyProtection="1">
      <alignment horizontal="distributed" vertical="center" indent="1"/>
      <protection/>
    </xf>
    <xf numFmtId="176" fontId="18" fillId="0" borderId="5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22" fillId="0" borderId="6" xfId="19" applyFont="1" applyBorder="1" applyAlignment="1" applyProtection="1">
      <alignment horizontal="left" vertical="center" indent="1"/>
      <protection/>
    </xf>
    <xf numFmtId="0" fontId="15" fillId="0" borderId="4" xfId="19" applyFont="1" applyBorder="1" applyAlignment="1" applyProtection="1">
      <alignment horizontal="left" vertical="center" wrapText="1"/>
      <protection/>
    </xf>
    <xf numFmtId="0" fontId="17" fillId="0" borderId="6" xfId="19" applyFont="1" applyBorder="1" applyAlignment="1" applyProtection="1">
      <alignment vertical="center"/>
      <protection/>
    </xf>
    <xf numFmtId="176" fontId="18" fillId="0" borderId="4" xfId="19" applyNumberFormat="1" applyFont="1" applyBorder="1" applyAlignment="1" applyProtection="1">
      <alignment vertical="center"/>
      <protection/>
    </xf>
    <xf numFmtId="0" fontId="15" fillId="0" borderId="6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2"/>
      <protection/>
    </xf>
    <xf numFmtId="0" fontId="17" fillId="0" borderId="4" xfId="19" applyFont="1" applyBorder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22" fillId="0" borderId="8" xfId="19" applyFont="1" applyBorder="1" applyAlignment="1" applyProtection="1">
      <alignment horizontal="distributed" vertical="center" indent="1"/>
      <protection/>
    </xf>
    <xf numFmtId="176" fontId="16" fillId="0" borderId="9" xfId="19" applyNumberFormat="1" applyFont="1" applyBorder="1" applyAlignment="1" applyProtection="1">
      <alignment vertical="center"/>
      <protection/>
    </xf>
    <xf numFmtId="0" fontId="22" fillId="0" borderId="9" xfId="19" applyFont="1" applyBorder="1" applyAlignment="1" applyProtection="1">
      <alignment horizontal="distributed" vertical="center" indent="1"/>
      <protection/>
    </xf>
    <xf numFmtId="176" fontId="16" fillId="0" borderId="8" xfId="19" applyNumberFormat="1" applyFont="1" applyBorder="1" applyAlignment="1" applyProtection="1">
      <alignment vertical="center"/>
      <protection/>
    </xf>
    <xf numFmtId="176" fontId="16" fillId="0" borderId="16" xfId="19" applyNumberFormat="1" applyFont="1" applyBorder="1" applyAlignment="1" applyProtection="1">
      <alignment vertical="center"/>
      <protection/>
    </xf>
    <xf numFmtId="0" fontId="18" fillId="0" borderId="17" xfId="19" applyFont="1" applyBorder="1" applyAlignment="1" applyProtection="1">
      <alignment vertical="center"/>
      <protection/>
    </xf>
    <xf numFmtId="0" fontId="17" fillId="0" borderId="17" xfId="19" applyFont="1" applyBorder="1" applyAlignment="1" applyProtection="1">
      <alignment vertical="center"/>
      <protection/>
    </xf>
    <xf numFmtId="189" fontId="18" fillId="0" borderId="17" xfId="19" applyNumberFormat="1" applyFont="1" applyBorder="1" applyAlignment="1" applyProtection="1">
      <alignment vertical="center"/>
      <protection locked="0"/>
    </xf>
    <xf numFmtId="189" fontId="0" fillId="0" borderId="17" xfId="19" applyNumberFormat="1" applyBorder="1" applyAlignment="1" applyProtection="1">
      <alignment vertical="center"/>
      <protection locked="0"/>
    </xf>
    <xf numFmtId="0" fontId="13" fillId="0" borderId="12" xfId="20" applyFont="1" applyBorder="1" applyAlignment="1" applyProtection="1">
      <alignment horizontal="center" vertical="center"/>
      <protection/>
    </xf>
    <xf numFmtId="0" fontId="13" fillId="0" borderId="13" xfId="20" applyFont="1" applyBorder="1" applyAlignment="1" applyProtection="1">
      <alignment horizontal="center" vertical="center"/>
      <protection/>
    </xf>
    <xf numFmtId="0" fontId="0" fillId="0" borderId="17" xfId="20" applyBorder="1" applyAlignment="1" applyProtection="1">
      <alignment vertical="center" wrapText="1"/>
      <protection/>
    </xf>
    <xf numFmtId="0" fontId="0" fillId="0" borderId="17" xfId="20" applyBorder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政事基金(本處綜計用)--平衡表_0731" xfId="19"/>
    <cellStyle name="一般_097政事基金(本處綜計用)--來源用途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E50"/>
  <sheetViews>
    <sheetView tabSelected="1" workbookViewId="0" topLeftCell="A1">
      <pane xSplit="1" ySplit="6" topLeftCell="B7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B23" sqref="B23"/>
    </sheetView>
  </sheetViews>
  <sheetFormatPr defaultColWidth="9.00390625" defaultRowHeight="16.5"/>
  <cols>
    <col min="1" max="1" width="29.00390625" style="35" customWidth="1"/>
    <col min="2" max="2" width="17.125" style="35" customWidth="1"/>
    <col min="3" max="3" width="16.25390625" style="35" customWidth="1"/>
    <col min="4" max="4" width="15.50390625" style="35" customWidth="1"/>
    <col min="5" max="5" width="7.875" style="35" customWidth="1"/>
    <col min="6" max="16384" width="9.00390625" style="35" customWidth="1"/>
  </cols>
  <sheetData>
    <row r="1" spans="1:5" s="1" customFormat="1" ht="27.75" customHeight="1">
      <c r="A1" s="83" t="s">
        <v>0</v>
      </c>
      <c r="B1" s="84"/>
      <c r="C1" s="84"/>
      <c r="D1" s="84"/>
      <c r="E1" s="84"/>
    </row>
    <row r="2" spans="1:5" s="2" customFormat="1" ht="27.75" customHeight="1">
      <c r="A2" s="85" t="s">
        <v>1</v>
      </c>
      <c r="B2" s="85"/>
      <c r="C2" s="85"/>
      <c r="D2" s="85"/>
      <c r="E2" s="85"/>
    </row>
    <row r="3" spans="1:5" s="1" customFormat="1" ht="10.5" customHeight="1">
      <c r="A3" s="82"/>
      <c r="B3" s="82"/>
      <c r="C3" s="82"/>
      <c r="D3" s="82"/>
      <c r="E3" s="82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53" t="s">
        <v>4</v>
      </c>
      <c r="B5" s="78" t="s">
        <v>5</v>
      </c>
      <c r="C5" s="78" t="s">
        <v>6</v>
      </c>
      <c r="D5" s="78" t="s">
        <v>7</v>
      </c>
      <c r="E5" s="79"/>
    </row>
    <row r="6" spans="1:5" s="1" customFormat="1" ht="16.5">
      <c r="A6" s="26"/>
      <c r="B6" s="86"/>
      <c r="C6" s="86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1812346467</v>
      </c>
      <c r="C7" s="8">
        <f>SUM(C8:C14)</f>
        <v>1768627000</v>
      </c>
      <c r="D7" s="9">
        <f aca="true" t="shared" si="0" ref="D7:D20">B7-C7</f>
        <v>43719467</v>
      </c>
      <c r="E7" s="10">
        <f aca="true" t="shared" si="1" ref="E7:E20">IF(C7=0,0,(D7/C7)*100)</f>
        <v>2.47</v>
      </c>
    </row>
    <row r="8" spans="1:5" s="16" customFormat="1" ht="13.5" customHeight="1">
      <c r="A8" s="12" t="s">
        <v>11</v>
      </c>
      <c r="B8" s="13">
        <v>1721749352</v>
      </c>
      <c r="C8" s="13">
        <v>1716604000</v>
      </c>
      <c r="D8" s="14">
        <f t="shared" si="0"/>
        <v>5145352</v>
      </c>
      <c r="E8" s="15">
        <f t="shared" si="1"/>
        <v>0.3</v>
      </c>
    </row>
    <row r="9" spans="1:5" s="16" customFormat="1" ht="13.5" customHeight="1">
      <c r="A9" s="12" t="s">
        <v>12</v>
      </c>
      <c r="B9" s="13">
        <v>0</v>
      </c>
      <c r="C9" s="13">
        <v>0</v>
      </c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>
        <v>0</v>
      </c>
      <c r="C10" s="13">
        <v>0</v>
      </c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14</v>
      </c>
      <c r="B11" s="13">
        <v>0</v>
      </c>
      <c r="C11" s="13">
        <v>0</v>
      </c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66617440</v>
      </c>
      <c r="C12" s="13">
        <v>52023000</v>
      </c>
      <c r="D12" s="14">
        <f t="shared" si="0"/>
        <v>14594440</v>
      </c>
      <c r="E12" s="15">
        <f t="shared" si="1"/>
        <v>28.05</v>
      </c>
    </row>
    <row r="13" spans="1:5" s="16" customFormat="1" ht="13.5" customHeight="1">
      <c r="A13" s="12" t="s">
        <v>16</v>
      </c>
      <c r="B13" s="13">
        <v>0</v>
      </c>
      <c r="C13" s="13">
        <v>0</v>
      </c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>
        <v>23979675</v>
      </c>
      <c r="C14" s="13">
        <v>0</v>
      </c>
      <c r="D14" s="14">
        <f t="shared" si="0"/>
        <v>23979675</v>
      </c>
      <c r="E14" s="17">
        <f t="shared" si="1"/>
        <v>0</v>
      </c>
    </row>
    <row r="15" spans="1:5" s="11" customFormat="1" ht="20.25" customHeight="1">
      <c r="A15" s="18" t="s">
        <v>18</v>
      </c>
      <c r="B15" s="8">
        <f>SUM(B16:B46)</f>
        <v>753853322</v>
      </c>
      <c r="C15" s="8">
        <f>SUM(C16:C45)</f>
        <v>1002033000</v>
      </c>
      <c r="D15" s="9">
        <f t="shared" si="0"/>
        <v>-248179678</v>
      </c>
      <c r="E15" s="19">
        <f t="shared" si="1"/>
        <v>-24.77</v>
      </c>
    </row>
    <row r="16" spans="1:5" s="16" customFormat="1" ht="13.5" customHeight="1">
      <c r="A16" s="20" t="s">
        <v>19</v>
      </c>
      <c r="B16" s="13">
        <v>485372570</v>
      </c>
      <c r="C16" s="13">
        <v>552168000</v>
      </c>
      <c r="D16" s="14">
        <f t="shared" si="0"/>
        <v>-66795430</v>
      </c>
      <c r="E16" s="17">
        <f t="shared" si="1"/>
        <v>-12.1</v>
      </c>
    </row>
    <row r="17" spans="1:5" s="16" customFormat="1" ht="13.5" customHeight="1">
      <c r="A17" s="20" t="s">
        <v>20</v>
      </c>
      <c r="B17" s="21">
        <v>144464719</v>
      </c>
      <c r="C17" s="21">
        <v>259457000</v>
      </c>
      <c r="D17" s="22">
        <f t="shared" si="0"/>
        <v>-114992281</v>
      </c>
      <c r="E17" s="17">
        <f t="shared" si="1"/>
        <v>-44.32</v>
      </c>
    </row>
    <row r="18" spans="1:5" s="16" customFormat="1" ht="13.5" customHeight="1">
      <c r="A18" s="23" t="s">
        <v>21</v>
      </c>
      <c r="B18" s="21">
        <v>49719785</v>
      </c>
      <c r="C18" s="21">
        <v>111722000</v>
      </c>
      <c r="D18" s="22">
        <f t="shared" si="0"/>
        <v>-62002215</v>
      </c>
      <c r="E18" s="17">
        <f t="shared" si="1"/>
        <v>-55.5</v>
      </c>
    </row>
    <row r="19" spans="1:5" s="16" customFormat="1" ht="13.5" customHeight="1">
      <c r="A19" s="24" t="s">
        <v>22</v>
      </c>
      <c r="B19" s="21">
        <v>74231499</v>
      </c>
      <c r="C19" s="21">
        <v>78620000</v>
      </c>
      <c r="D19" s="22">
        <f t="shared" si="0"/>
        <v>-4388501</v>
      </c>
      <c r="E19" s="17">
        <f t="shared" si="1"/>
        <v>-5.58</v>
      </c>
    </row>
    <row r="20" spans="1:5" s="16" customFormat="1" ht="13.5" customHeight="1">
      <c r="A20" s="24" t="s">
        <v>23</v>
      </c>
      <c r="B20" s="21">
        <v>64749</v>
      </c>
      <c r="C20" s="21">
        <v>66000</v>
      </c>
      <c r="D20" s="22">
        <f t="shared" si="0"/>
        <v>-1251</v>
      </c>
      <c r="E20" s="17">
        <f t="shared" si="1"/>
        <v>-1.9</v>
      </c>
    </row>
    <row r="21" spans="1:5" s="16" customFormat="1" ht="13.5" customHeight="1">
      <c r="A21" s="25"/>
      <c r="B21" s="27"/>
      <c r="C21" s="27"/>
      <c r="D21" s="27"/>
      <c r="E21" s="28"/>
    </row>
    <row r="22" spans="1:5" s="16" customFormat="1" ht="13.5" customHeight="1">
      <c r="A22" s="24"/>
      <c r="B22" s="21">
        <v>0</v>
      </c>
      <c r="C22" s="21">
        <v>0</v>
      </c>
      <c r="D22" s="22">
        <f aca="true" t="shared" si="2" ref="D22:D47">B22-C22</f>
        <v>0</v>
      </c>
      <c r="E22" s="17">
        <f aca="true" t="shared" si="3" ref="E22:E47">IF(C22=0,0,(D22/C22)*100)</f>
        <v>0</v>
      </c>
    </row>
    <row r="23" spans="1:5" s="16" customFormat="1" ht="13.5" customHeight="1">
      <c r="A23" s="29"/>
      <c r="B23" s="21"/>
      <c r="C23" s="21"/>
      <c r="D23" s="22">
        <f t="shared" si="2"/>
        <v>0</v>
      </c>
      <c r="E23" s="17">
        <f t="shared" si="3"/>
        <v>0</v>
      </c>
    </row>
    <row r="24" spans="1:5" s="16" customFormat="1" ht="13.5" customHeight="1">
      <c r="A24" s="29"/>
      <c r="B24" s="13"/>
      <c r="C24" s="13"/>
      <c r="D24" s="14">
        <f t="shared" si="2"/>
        <v>0</v>
      </c>
      <c r="E24" s="17">
        <f t="shared" si="3"/>
        <v>0</v>
      </c>
    </row>
    <row r="25" spans="1:5" s="16" customFormat="1" ht="13.5" customHeight="1">
      <c r="A25" s="29"/>
      <c r="B25" s="13"/>
      <c r="C25" s="13"/>
      <c r="D25" s="14">
        <f t="shared" si="2"/>
        <v>0</v>
      </c>
      <c r="E25" s="17">
        <f t="shared" si="3"/>
        <v>0</v>
      </c>
    </row>
    <row r="26" spans="1:5" s="16" customFormat="1" ht="13.5" customHeight="1">
      <c r="A26" s="29"/>
      <c r="B26" s="13"/>
      <c r="C26" s="13"/>
      <c r="D26" s="14">
        <f t="shared" si="2"/>
        <v>0</v>
      </c>
      <c r="E26" s="17">
        <f t="shared" si="3"/>
        <v>0</v>
      </c>
    </row>
    <row r="27" spans="1:5" s="16" customFormat="1" ht="13.5" customHeight="1">
      <c r="A27" s="29"/>
      <c r="B27" s="13"/>
      <c r="C27" s="13"/>
      <c r="D27" s="14">
        <f t="shared" si="2"/>
        <v>0</v>
      </c>
      <c r="E27" s="17">
        <f t="shared" si="3"/>
        <v>0</v>
      </c>
    </row>
    <row r="28" spans="1:5" s="16" customFormat="1" ht="13.5" customHeight="1">
      <c r="A28" s="29"/>
      <c r="B28" s="13"/>
      <c r="C28" s="13"/>
      <c r="D28" s="14">
        <f t="shared" si="2"/>
        <v>0</v>
      </c>
      <c r="E28" s="17">
        <f t="shared" si="3"/>
        <v>0</v>
      </c>
    </row>
    <row r="29" spans="1:5" s="16" customFormat="1" ht="13.5" customHeight="1">
      <c r="A29" s="29"/>
      <c r="B29" s="13"/>
      <c r="C29" s="13"/>
      <c r="D29" s="14">
        <f t="shared" si="2"/>
        <v>0</v>
      </c>
      <c r="E29" s="15">
        <f t="shared" si="3"/>
        <v>0</v>
      </c>
    </row>
    <row r="30" spans="1:5" s="16" customFormat="1" ht="13.5" customHeight="1">
      <c r="A30" s="29"/>
      <c r="B30" s="13"/>
      <c r="C30" s="13"/>
      <c r="D30" s="14">
        <f t="shared" si="2"/>
        <v>0</v>
      </c>
      <c r="E30" s="15">
        <f t="shared" si="3"/>
        <v>0</v>
      </c>
    </row>
    <row r="31" spans="1:5" s="16" customFormat="1" ht="13.5" customHeight="1">
      <c r="A31" s="29"/>
      <c r="B31" s="13"/>
      <c r="C31" s="13"/>
      <c r="D31" s="14">
        <f t="shared" si="2"/>
        <v>0</v>
      </c>
      <c r="E31" s="15">
        <f t="shared" si="3"/>
        <v>0</v>
      </c>
    </row>
    <row r="32" spans="1:5" s="16" customFormat="1" ht="13.5" customHeight="1">
      <c r="A32" s="29"/>
      <c r="B32" s="13"/>
      <c r="C32" s="13"/>
      <c r="D32" s="14">
        <f t="shared" si="2"/>
        <v>0</v>
      </c>
      <c r="E32" s="15">
        <f t="shared" si="3"/>
        <v>0</v>
      </c>
    </row>
    <row r="33" spans="1:5" s="16" customFormat="1" ht="13.5" customHeight="1">
      <c r="A33" s="29"/>
      <c r="B33" s="13"/>
      <c r="C33" s="13"/>
      <c r="D33" s="14">
        <f t="shared" si="2"/>
        <v>0</v>
      </c>
      <c r="E33" s="15">
        <f t="shared" si="3"/>
        <v>0</v>
      </c>
    </row>
    <row r="34" spans="1:5" s="16" customFormat="1" ht="13.5" customHeight="1">
      <c r="A34" s="29"/>
      <c r="B34" s="13"/>
      <c r="C34" s="13"/>
      <c r="D34" s="14">
        <f t="shared" si="2"/>
        <v>0</v>
      </c>
      <c r="E34" s="15">
        <f t="shared" si="3"/>
        <v>0</v>
      </c>
    </row>
    <row r="35" spans="1:5" s="16" customFormat="1" ht="13.5" customHeight="1">
      <c r="A35" s="29"/>
      <c r="B35" s="13"/>
      <c r="C35" s="13"/>
      <c r="D35" s="14">
        <f t="shared" si="2"/>
        <v>0</v>
      </c>
      <c r="E35" s="15">
        <f t="shared" si="3"/>
        <v>0</v>
      </c>
    </row>
    <row r="36" spans="1:5" s="16" customFormat="1" ht="13.5" customHeight="1">
      <c r="A36" s="29"/>
      <c r="B36" s="13"/>
      <c r="C36" s="13"/>
      <c r="D36" s="14">
        <f t="shared" si="2"/>
        <v>0</v>
      </c>
      <c r="E36" s="15">
        <f t="shared" si="3"/>
        <v>0</v>
      </c>
    </row>
    <row r="37" spans="1:5" s="16" customFormat="1" ht="13.5" customHeight="1">
      <c r="A37" s="29"/>
      <c r="B37" s="13"/>
      <c r="C37" s="13"/>
      <c r="D37" s="14">
        <f t="shared" si="2"/>
        <v>0</v>
      </c>
      <c r="E37" s="15">
        <f t="shared" si="3"/>
        <v>0</v>
      </c>
    </row>
    <row r="38" spans="1:5" s="16" customFormat="1" ht="13.5" customHeight="1">
      <c r="A38" s="29"/>
      <c r="B38" s="13"/>
      <c r="C38" s="13"/>
      <c r="D38" s="14">
        <f t="shared" si="2"/>
        <v>0</v>
      </c>
      <c r="E38" s="15">
        <f t="shared" si="3"/>
        <v>0</v>
      </c>
    </row>
    <row r="39" spans="1:5" s="16" customFormat="1" ht="13.5" customHeight="1">
      <c r="A39" s="29"/>
      <c r="B39" s="13"/>
      <c r="C39" s="13"/>
      <c r="D39" s="14">
        <f t="shared" si="2"/>
        <v>0</v>
      </c>
      <c r="E39" s="15">
        <f t="shared" si="3"/>
        <v>0</v>
      </c>
    </row>
    <row r="40" spans="1:5" s="16" customFormat="1" ht="13.5" customHeight="1">
      <c r="A40" s="29"/>
      <c r="B40" s="13"/>
      <c r="C40" s="13"/>
      <c r="D40" s="14">
        <f t="shared" si="2"/>
        <v>0</v>
      </c>
      <c r="E40" s="15">
        <f t="shared" si="3"/>
        <v>0</v>
      </c>
    </row>
    <row r="41" spans="1:5" s="16" customFormat="1" ht="13.5" customHeight="1">
      <c r="A41" s="29"/>
      <c r="B41" s="13"/>
      <c r="C41" s="13"/>
      <c r="D41" s="14">
        <f t="shared" si="2"/>
        <v>0</v>
      </c>
      <c r="E41" s="15">
        <f t="shared" si="3"/>
        <v>0</v>
      </c>
    </row>
    <row r="42" spans="1:5" s="16" customFormat="1" ht="13.5" customHeight="1">
      <c r="A42" s="29"/>
      <c r="B42" s="13"/>
      <c r="C42" s="13"/>
      <c r="D42" s="14">
        <f t="shared" si="2"/>
        <v>0</v>
      </c>
      <c r="E42" s="15">
        <f t="shared" si="3"/>
        <v>0</v>
      </c>
    </row>
    <row r="43" spans="1:5" s="16" customFormat="1" ht="13.5" customHeight="1">
      <c r="A43" s="29"/>
      <c r="B43" s="13"/>
      <c r="C43" s="13"/>
      <c r="D43" s="14">
        <f t="shared" si="2"/>
        <v>0</v>
      </c>
      <c r="E43" s="15">
        <f t="shared" si="3"/>
        <v>0</v>
      </c>
    </row>
    <row r="44" spans="1:5" s="16" customFormat="1" ht="13.5" customHeight="1">
      <c r="A44" s="29"/>
      <c r="B44" s="13"/>
      <c r="C44" s="13"/>
      <c r="D44" s="14">
        <f t="shared" si="2"/>
        <v>0</v>
      </c>
      <c r="E44" s="15">
        <f t="shared" si="3"/>
        <v>0</v>
      </c>
    </row>
    <row r="45" spans="1:5" s="16" customFormat="1" ht="13.5" customHeight="1">
      <c r="A45" s="29"/>
      <c r="B45" s="13"/>
      <c r="C45" s="13"/>
      <c r="D45" s="14">
        <f t="shared" si="2"/>
        <v>0</v>
      </c>
      <c r="E45" s="15">
        <f t="shared" si="3"/>
        <v>0</v>
      </c>
    </row>
    <row r="46" spans="1:5" s="16" customFormat="1" ht="13.5" customHeight="1">
      <c r="A46" s="29"/>
      <c r="B46" s="13"/>
      <c r="C46" s="13"/>
      <c r="D46" s="14">
        <f t="shared" si="2"/>
        <v>0</v>
      </c>
      <c r="E46" s="15">
        <f t="shared" si="3"/>
        <v>0</v>
      </c>
    </row>
    <row r="47" spans="1:5" s="11" customFormat="1" ht="19.5" customHeight="1">
      <c r="A47" s="18" t="s">
        <v>24</v>
      </c>
      <c r="B47" s="8">
        <f>B7-B15</f>
        <v>1058493145</v>
      </c>
      <c r="C47" s="8">
        <f>C7-C15</f>
        <v>766594000</v>
      </c>
      <c r="D47" s="9">
        <f t="shared" si="2"/>
        <v>291899145</v>
      </c>
      <c r="E47" s="10">
        <f t="shared" si="3"/>
        <v>38.08</v>
      </c>
    </row>
    <row r="48" spans="1:5" s="11" customFormat="1" ht="19.5" customHeight="1">
      <c r="A48" s="18" t="s">
        <v>25</v>
      </c>
      <c r="B48" s="30">
        <v>9166931449</v>
      </c>
      <c r="C48" s="30">
        <v>8088078000</v>
      </c>
      <c r="D48" s="9"/>
      <c r="E48" s="10"/>
    </row>
    <row r="49" spans="1:5" s="11" customFormat="1" ht="19.5" customHeight="1" thickBot="1">
      <c r="A49" s="31" t="s">
        <v>26</v>
      </c>
      <c r="B49" s="32">
        <f>B47+B48</f>
        <v>10225424594</v>
      </c>
      <c r="C49" s="32">
        <f>C47+C48</f>
        <v>8854672000</v>
      </c>
      <c r="D49" s="33"/>
      <c r="E49" s="34"/>
    </row>
    <row r="50" spans="1:5" ht="46.5" customHeight="1">
      <c r="A50" s="80" t="s">
        <v>27</v>
      </c>
      <c r="B50" s="81"/>
      <c r="C50" s="81"/>
      <c r="D50" s="81"/>
      <c r="E50" s="81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F36"/>
  <sheetViews>
    <sheetView workbookViewId="0" topLeftCell="A1">
      <pane xSplit="1" ySplit="5" topLeftCell="B6" activePane="bottomRight" state="frozen"/>
      <selection pane="topLeft" activeCell="C36" sqref="C36:D36"/>
      <selection pane="topRight" activeCell="C36" sqref="C36:D36"/>
      <selection pane="bottomLeft" activeCell="C36" sqref="C36:D36"/>
      <selection pane="bottomRight" activeCell="C36" sqref="C36:D36"/>
    </sheetView>
  </sheetViews>
  <sheetFormatPr defaultColWidth="9.00390625" defaultRowHeight="16.5"/>
  <cols>
    <col min="1" max="1" width="17.25390625" style="36" customWidth="1"/>
    <col min="2" max="2" width="18.75390625" style="36" customWidth="1"/>
    <col min="3" max="3" width="8.875" style="36" customWidth="1"/>
    <col min="4" max="4" width="17.125" style="36" customWidth="1"/>
    <col min="5" max="5" width="18.375" style="36" customWidth="1"/>
    <col min="6" max="6" width="8.625" style="36" customWidth="1"/>
    <col min="7" max="16384" width="9.00390625" style="36" customWidth="1"/>
  </cols>
  <sheetData>
    <row r="1" spans="1:6" ht="27.75" customHeight="1">
      <c r="A1" s="87" t="s">
        <v>0</v>
      </c>
      <c r="B1" s="88"/>
      <c r="C1" s="88"/>
      <c r="D1" s="88"/>
      <c r="E1" s="88"/>
      <c r="F1" s="88"/>
    </row>
    <row r="2" spans="1:6" ht="27.75" customHeight="1">
      <c r="A2" s="89" t="s">
        <v>29</v>
      </c>
      <c r="B2" s="89"/>
      <c r="C2" s="89"/>
      <c r="D2" s="89"/>
      <c r="E2" s="89"/>
      <c r="F2" s="89"/>
    </row>
    <row r="3" spans="1:5" ht="10.5" customHeight="1">
      <c r="A3" s="90"/>
      <c r="B3" s="90"/>
      <c r="C3" s="90"/>
      <c r="D3" s="90"/>
      <c r="E3" s="90"/>
    </row>
    <row r="4" spans="1:6" ht="18" customHeight="1" thickBot="1">
      <c r="A4" s="37"/>
      <c r="B4" s="37" t="s">
        <v>30</v>
      </c>
      <c r="C4" s="37"/>
      <c r="D4" s="37"/>
      <c r="F4" s="38" t="s">
        <v>3</v>
      </c>
    </row>
    <row r="5" spans="1:6" s="43" customFormat="1" ht="33.75" customHeight="1">
      <c r="A5" s="39" t="s">
        <v>31</v>
      </c>
      <c r="B5" s="40" t="s">
        <v>32</v>
      </c>
      <c r="C5" s="41" t="s">
        <v>28</v>
      </c>
      <c r="D5" s="40" t="s">
        <v>31</v>
      </c>
      <c r="E5" s="40" t="s">
        <v>32</v>
      </c>
      <c r="F5" s="42" t="s">
        <v>28</v>
      </c>
    </row>
    <row r="6" spans="1:6" s="49" customFormat="1" ht="26.25" customHeight="1">
      <c r="A6" s="44" t="s">
        <v>33</v>
      </c>
      <c r="B6" s="45">
        <f>SUM(B7,B14,B19)</f>
        <v>10300338015</v>
      </c>
      <c r="C6" s="46">
        <f aca="true" t="shared" si="0" ref="C6:C21">ROUND(IF(B$6&gt;0,(B6/B$6)*100,0),2)</f>
        <v>100</v>
      </c>
      <c r="D6" s="47" t="s">
        <v>34</v>
      </c>
      <c r="E6" s="45">
        <f>SUM(E7,E11)</f>
        <v>74913421</v>
      </c>
      <c r="F6" s="48">
        <f aca="true" t="shared" si="1" ref="F6:F16">ROUND(IF(E$35&gt;0,(E6/E$35)*100,0),2)</f>
        <v>0.73</v>
      </c>
    </row>
    <row r="7" spans="1:6" s="49" customFormat="1" ht="24.75" customHeight="1">
      <c r="A7" s="50" t="s">
        <v>35</v>
      </c>
      <c r="B7" s="45">
        <f>SUM(B8:B13)</f>
        <v>10140666667</v>
      </c>
      <c r="C7" s="51">
        <f t="shared" si="0"/>
        <v>98.45</v>
      </c>
      <c r="D7" s="52" t="s">
        <v>36</v>
      </c>
      <c r="E7" s="45">
        <f>SUM(E8:E10)</f>
        <v>16326069</v>
      </c>
      <c r="F7" s="54">
        <f t="shared" si="1"/>
        <v>0.16</v>
      </c>
    </row>
    <row r="8" spans="1:6" s="60" customFormat="1" ht="24.75" customHeight="1">
      <c r="A8" s="55" t="s">
        <v>37</v>
      </c>
      <c r="B8" s="56">
        <v>9734820825</v>
      </c>
      <c r="C8" s="57">
        <f t="shared" si="0"/>
        <v>94.51</v>
      </c>
      <c r="D8" s="58" t="s">
        <v>38</v>
      </c>
      <c r="E8" s="56">
        <v>0</v>
      </c>
      <c r="F8" s="59">
        <f t="shared" si="1"/>
        <v>0</v>
      </c>
    </row>
    <row r="9" spans="1:6" s="60" customFormat="1" ht="24.75" customHeight="1">
      <c r="A9" s="55" t="s">
        <v>39</v>
      </c>
      <c r="B9" s="56">
        <v>0</v>
      </c>
      <c r="C9" s="57">
        <f t="shared" si="0"/>
        <v>0</v>
      </c>
      <c r="D9" s="58" t="s">
        <v>40</v>
      </c>
      <c r="E9" s="56">
        <v>16326069</v>
      </c>
      <c r="F9" s="59">
        <f t="shared" si="1"/>
        <v>0.16</v>
      </c>
    </row>
    <row r="10" spans="1:6" s="60" customFormat="1" ht="24.75" customHeight="1">
      <c r="A10" s="55" t="s">
        <v>41</v>
      </c>
      <c r="B10" s="56">
        <v>69073608</v>
      </c>
      <c r="C10" s="57">
        <f t="shared" si="0"/>
        <v>0.67</v>
      </c>
      <c r="D10" s="58" t="s">
        <v>42</v>
      </c>
      <c r="E10" s="56">
        <v>0</v>
      </c>
      <c r="F10" s="59">
        <f t="shared" si="1"/>
        <v>0</v>
      </c>
    </row>
    <row r="11" spans="1:6" s="60" customFormat="1" ht="24.75" customHeight="1">
      <c r="A11" s="55" t="s">
        <v>43</v>
      </c>
      <c r="B11" s="56">
        <v>0</v>
      </c>
      <c r="C11" s="57">
        <f t="shared" si="0"/>
        <v>0</v>
      </c>
      <c r="D11" s="52" t="s">
        <v>44</v>
      </c>
      <c r="E11" s="45">
        <f>SUM(E12)</f>
        <v>58587352</v>
      </c>
      <c r="F11" s="54">
        <f t="shared" si="1"/>
        <v>0.57</v>
      </c>
    </row>
    <row r="12" spans="1:6" s="60" customFormat="1" ht="24.75" customHeight="1">
      <c r="A12" s="55" t="s">
        <v>45</v>
      </c>
      <c r="B12" s="56">
        <v>336772234</v>
      </c>
      <c r="C12" s="57">
        <f t="shared" si="0"/>
        <v>3.27</v>
      </c>
      <c r="D12" s="58" t="s">
        <v>46</v>
      </c>
      <c r="E12" s="56">
        <v>58587352</v>
      </c>
      <c r="F12" s="59">
        <f t="shared" si="1"/>
        <v>0.57</v>
      </c>
    </row>
    <row r="13" spans="1:6" s="60" customFormat="1" ht="24.75" customHeight="1">
      <c r="A13" s="55" t="s">
        <v>47</v>
      </c>
      <c r="B13" s="56">
        <v>0</v>
      </c>
      <c r="C13" s="57">
        <f t="shared" si="0"/>
        <v>0</v>
      </c>
      <c r="D13" s="61" t="s">
        <v>48</v>
      </c>
      <c r="E13" s="45">
        <f>SUM(E14)</f>
        <v>10225424594</v>
      </c>
      <c r="F13" s="54">
        <f t="shared" si="1"/>
        <v>99.27</v>
      </c>
    </row>
    <row r="14" spans="1:6" s="60" customFormat="1" ht="30.75" customHeight="1">
      <c r="A14" s="62" t="s">
        <v>49</v>
      </c>
      <c r="B14" s="45">
        <f>SUM(B15:B18)</f>
        <v>43297418</v>
      </c>
      <c r="C14" s="51">
        <f t="shared" si="0"/>
        <v>0.42</v>
      </c>
      <c r="D14" s="52" t="s">
        <v>50</v>
      </c>
      <c r="E14" s="45">
        <f>SUM(E15:E16)</f>
        <v>10225424594</v>
      </c>
      <c r="F14" s="54">
        <f t="shared" si="1"/>
        <v>99.27</v>
      </c>
    </row>
    <row r="15" spans="1:6" s="60" customFormat="1" ht="24.75" customHeight="1">
      <c r="A15" s="55" t="s">
        <v>51</v>
      </c>
      <c r="B15" s="56">
        <v>0</v>
      </c>
      <c r="C15" s="57">
        <f t="shared" si="0"/>
        <v>0</v>
      </c>
      <c r="D15" s="58" t="s">
        <v>52</v>
      </c>
      <c r="E15" s="56">
        <v>10225424594</v>
      </c>
      <c r="F15" s="59">
        <f t="shared" si="1"/>
        <v>99.27</v>
      </c>
    </row>
    <row r="16" spans="1:6" s="60" customFormat="1" ht="24.75" customHeight="1">
      <c r="A16" s="55" t="s">
        <v>53</v>
      </c>
      <c r="B16" s="56">
        <v>0</v>
      </c>
      <c r="C16" s="57">
        <f t="shared" si="0"/>
        <v>0</v>
      </c>
      <c r="D16" s="58" t="s">
        <v>54</v>
      </c>
      <c r="E16" s="56">
        <v>0</v>
      </c>
      <c r="F16" s="59">
        <f t="shared" si="1"/>
        <v>0</v>
      </c>
    </row>
    <row r="17" spans="1:6" s="60" customFormat="1" ht="24.75" customHeight="1">
      <c r="A17" s="55" t="s">
        <v>55</v>
      </c>
      <c r="B17" s="56">
        <v>0</v>
      </c>
      <c r="C17" s="57">
        <f t="shared" si="0"/>
        <v>0</v>
      </c>
      <c r="D17" s="63"/>
      <c r="E17" s="64"/>
      <c r="F17" s="54"/>
    </row>
    <row r="18" spans="1:6" s="60" customFormat="1" ht="24.75" customHeight="1">
      <c r="A18" s="55" t="s">
        <v>56</v>
      </c>
      <c r="B18" s="56">
        <v>43297418</v>
      </c>
      <c r="C18" s="57">
        <f t="shared" si="0"/>
        <v>0.42</v>
      </c>
      <c r="D18" s="63"/>
      <c r="E18" s="64"/>
      <c r="F18" s="54"/>
    </row>
    <row r="19" spans="1:6" s="60" customFormat="1" ht="24.75" customHeight="1">
      <c r="A19" s="50" t="s">
        <v>57</v>
      </c>
      <c r="B19" s="45">
        <f>SUM(B20:B21)</f>
        <v>116373930</v>
      </c>
      <c r="C19" s="51">
        <f t="shared" si="0"/>
        <v>1.13</v>
      </c>
      <c r="D19" s="63"/>
      <c r="E19" s="64"/>
      <c r="F19" s="54"/>
    </row>
    <row r="20" spans="1:6" s="60" customFormat="1" ht="24.75" customHeight="1">
      <c r="A20" s="55" t="s">
        <v>58</v>
      </c>
      <c r="B20" s="56">
        <v>116373930</v>
      </c>
      <c r="C20" s="57">
        <f t="shared" si="0"/>
        <v>1.13</v>
      </c>
      <c r="D20" s="65"/>
      <c r="E20" s="45"/>
      <c r="F20" s="54"/>
    </row>
    <row r="21" spans="1:6" s="60" customFormat="1" ht="24.75" customHeight="1">
      <c r="A21" s="55" t="s">
        <v>59</v>
      </c>
      <c r="B21" s="56">
        <v>0</v>
      </c>
      <c r="C21" s="57">
        <f t="shared" si="0"/>
        <v>0</v>
      </c>
      <c r="D21" s="65"/>
      <c r="E21" s="45"/>
      <c r="F21" s="54"/>
    </row>
    <row r="22" spans="1:6" s="60" customFormat="1" ht="14.25">
      <c r="A22" s="66"/>
      <c r="B22" s="64"/>
      <c r="C22" s="51"/>
      <c r="D22" s="63"/>
      <c r="E22" s="64"/>
      <c r="F22" s="54"/>
    </row>
    <row r="23" spans="1:6" s="60" customFormat="1" ht="14.25">
      <c r="A23" s="67"/>
      <c r="B23" s="64"/>
      <c r="C23" s="51"/>
      <c r="D23" s="63"/>
      <c r="E23" s="64"/>
      <c r="F23" s="54"/>
    </row>
    <row r="24" spans="1:6" s="60" customFormat="1" ht="14.25">
      <c r="A24" s="67"/>
      <c r="B24" s="64"/>
      <c r="C24" s="51"/>
      <c r="D24" s="65"/>
      <c r="E24" s="45"/>
      <c r="F24" s="54"/>
    </row>
    <row r="25" spans="1:6" s="60" customFormat="1" ht="14.25">
      <c r="A25" s="67"/>
      <c r="B25" s="64"/>
      <c r="C25" s="51"/>
      <c r="D25" s="65"/>
      <c r="E25" s="45"/>
      <c r="F25" s="54"/>
    </row>
    <row r="26" spans="1:6" s="60" customFormat="1" ht="14.25">
      <c r="A26" s="67"/>
      <c r="B26" s="64"/>
      <c r="C26" s="51"/>
      <c r="D26" s="65"/>
      <c r="E26" s="45"/>
      <c r="F26" s="54"/>
    </row>
    <row r="27" spans="1:6" s="60" customFormat="1" ht="14.25">
      <c r="A27" s="67"/>
      <c r="B27" s="64"/>
      <c r="C27" s="51"/>
      <c r="D27" s="65"/>
      <c r="E27" s="45"/>
      <c r="F27" s="54"/>
    </row>
    <row r="28" spans="1:6" s="60" customFormat="1" ht="14.25">
      <c r="A28" s="67"/>
      <c r="B28" s="64"/>
      <c r="C28" s="51"/>
      <c r="D28" s="63"/>
      <c r="E28" s="64"/>
      <c r="F28" s="54"/>
    </row>
    <row r="29" spans="1:6" s="60" customFormat="1" ht="14.25">
      <c r="A29" s="67"/>
      <c r="B29" s="64"/>
      <c r="C29" s="51"/>
      <c r="D29" s="63"/>
      <c r="E29" s="64"/>
      <c r="F29" s="54"/>
    </row>
    <row r="30" spans="1:6" s="60" customFormat="1" ht="14.25">
      <c r="A30" s="67"/>
      <c r="B30" s="64"/>
      <c r="C30" s="51"/>
      <c r="D30" s="63"/>
      <c r="E30" s="64"/>
      <c r="F30" s="54"/>
    </row>
    <row r="31" spans="1:6" s="60" customFormat="1" ht="12" customHeight="1">
      <c r="A31" s="67"/>
      <c r="B31" s="64"/>
      <c r="C31" s="51"/>
      <c r="D31" s="63"/>
      <c r="E31" s="64"/>
      <c r="F31" s="54"/>
    </row>
    <row r="32" spans="1:6" s="60" customFormat="1" ht="12" customHeight="1">
      <c r="A32" s="68"/>
      <c r="B32" s="45"/>
      <c r="C32" s="51"/>
      <c r="D32" s="63"/>
      <c r="E32" s="64"/>
      <c r="F32" s="54"/>
    </row>
    <row r="33" spans="1:6" s="60" customFormat="1" ht="12" customHeight="1">
      <c r="A33" s="67"/>
      <c r="B33" s="64"/>
      <c r="C33" s="51"/>
      <c r="D33" s="63"/>
      <c r="E33" s="64"/>
      <c r="F33" s="54"/>
    </row>
    <row r="34" spans="1:6" s="60" customFormat="1" ht="12" customHeight="1">
      <c r="A34" s="67"/>
      <c r="B34" s="64"/>
      <c r="C34" s="51"/>
      <c r="D34" s="63"/>
      <c r="E34" s="64"/>
      <c r="F34" s="54"/>
    </row>
    <row r="35" spans="1:6" s="60" customFormat="1" ht="21.75" customHeight="1" thickBot="1">
      <c r="A35" s="69" t="s">
        <v>60</v>
      </c>
      <c r="B35" s="70">
        <f>B6</f>
        <v>10300338015</v>
      </c>
      <c r="C35" s="70">
        <f>IF(B$6&gt;0,(B35/B$6)*100,0)</f>
        <v>100</v>
      </c>
      <c r="D35" s="71" t="s">
        <v>60</v>
      </c>
      <c r="E35" s="72">
        <f>E6+E13</f>
        <v>10300338015</v>
      </c>
      <c r="F35" s="73">
        <f>IF(E$35&gt;0,(E35/E$35)*100,0)</f>
        <v>100</v>
      </c>
    </row>
    <row r="36" spans="1:4" s="60" customFormat="1" ht="19.5" customHeight="1">
      <c r="A36" s="74" t="s">
        <v>61</v>
      </c>
      <c r="B36" s="75"/>
      <c r="C36" s="76"/>
      <c r="D36" s="77"/>
    </row>
    <row r="37" s="60" customFormat="1" ht="14.25"/>
    <row r="38" s="60" customFormat="1" ht="14.25"/>
    <row r="39" s="60" customFormat="1" ht="14.25"/>
    <row r="40" s="60" customFormat="1" ht="14.25"/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2008-08-25T07:37:32Z</dcterms:created>
  <dcterms:modified xsi:type="dcterms:W3CDTF">2008-09-01T03:52:39Z</dcterms:modified>
  <cp:category/>
  <cp:version/>
  <cp:contentType/>
  <cp:contentStatus/>
</cp:coreProperties>
</file>