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<sst xmlns="http://schemas.openxmlformats.org/spreadsheetml/2006/main" count="42" uniqueCount="40">
  <si>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</si>
  <si>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</si>
  <si>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</si>
  <si>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</si>
  <si>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</si>
  <si>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</si>
  <si>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</si>
  <si>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</si>
  <si>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</si>
  <si>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</si>
  <si>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</si>
  <si>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</si>
  <si>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</si>
  <si>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</si>
  <si>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積欠工資墊償基金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</si>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</sst>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/>
    </xf>
    <xf numFmtId="43" fontId="15" fillId="0" borderId="2" xfId="15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498331012</v>
      </c>
      <c r="D7" s="19"/>
      <c r="E7" s="18">
        <v>325435920</v>
      </c>
      <c r="F7" s="19"/>
      <c r="G7" s="20">
        <f>C7-E7</f>
        <v>172895092</v>
      </c>
      <c r="H7" s="21"/>
      <c r="I7" s="22">
        <f>IF(E7=0,0,(G7/E7)*100)</f>
        <v>53.12723070028655</v>
      </c>
      <c r="J7" s="23"/>
    </row>
    <row r="8" spans="1:10" ht="34.5" customHeight="1">
      <c r="A8" s="24" t="s">
        <v>12</v>
      </c>
      <c r="B8" s="25"/>
      <c r="C8" s="26">
        <v>472436038</v>
      </c>
      <c r="D8" s="27"/>
      <c r="E8" s="26">
        <v>169057800</v>
      </c>
      <c r="F8" s="27"/>
      <c r="G8" s="28">
        <f>C8-E8</f>
        <v>303378238</v>
      </c>
      <c r="H8" s="29"/>
      <c r="I8" s="30">
        <f>IF(E8=0,0,(G8/E8)*100)</f>
        <v>179.45237545975402</v>
      </c>
      <c r="J8" s="31"/>
    </row>
    <row r="9" spans="1:10" ht="34.5" customHeight="1" thickBot="1">
      <c r="A9" s="32" t="s">
        <v>13</v>
      </c>
      <c r="B9" s="33"/>
      <c r="C9" s="34">
        <f>C7-C8</f>
        <v>25894974</v>
      </c>
      <c r="D9" s="35"/>
      <c r="E9" s="34">
        <f>E7-E8</f>
        <v>156378120</v>
      </c>
      <c r="F9" s="35"/>
      <c r="G9" s="36">
        <f>C9-E9</f>
        <v>-130483146</v>
      </c>
      <c r="H9" s="37"/>
      <c r="I9" s="38">
        <f>IF(E9=0,0,(G9/E9)*100)</f>
        <v>-83.44079465848547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7095505950</v>
      </c>
      <c r="C22" s="47"/>
      <c r="D22" s="46">
        <f>IF(B$22&gt;0,(B22/B$22)*100,0)</f>
        <v>100</v>
      </c>
      <c r="E22" s="47">
        <f>IF(D$6&gt;0,(D22/D$16)*100,0)</f>
        <v>0</v>
      </c>
      <c r="F22" s="48" t="s">
        <v>22</v>
      </c>
      <c r="G22" s="49"/>
      <c r="H22" s="46">
        <f>SUM(H23:H25)</f>
        <v>11827435</v>
      </c>
      <c r="I22" s="50"/>
      <c r="J22" s="51">
        <f aca="true" t="shared" si="0" ref="J22:J31">IF(H$31&gt;0,(H22/H$31)*100,0)</f>
        <v>0.16668909988018543</v>
      </c>
    </row>
    <row r="23" spans="1:10" ht="23.25" customHeight="1">
      <c r="A23" s="52" t="s">
        <v>23</v>
      </c>
      <c r="B23" s="53">
        <v>6479480930</v>
      </c>
      <c r="C23" s="54"/>
      <c r="D23" s="55">
        <f>IF(B$22&gt;0,(B23/B$22)*100,0)</f>
        <v>91.31809592802892</v>
      </c>
      <c r="E23" s="56">
        <f>IF(D$6&gt;0,(D23/D$16)*100,0)</f>
        <v>0</v>
      </c>
      <c r="F23" s="57" t="s">
        <v>24</v>
      </c>
      <c r="G23" s="58"/>
      <c r="H23" s="53">
        <v>11827435</v>
      </c>
      <c r="I23" s="59"/>
      <c r="J23" s="60">
        <f t="shared" si="0"/>
        <v>0.16668909988018543</v>
      </c>
    </row>
    <row r="24" spans="1:10" ht="23.25" customHeight="1">
      <c r="A24" s="52" t="s">
        <v>25</v>
      </c>
      <c r="B24" s="61"/>
      <c r="C24" s="62"/>
      <c r="D24" s="55">
        <f>IF(B$22&gt;0,(B24/B$22)*100,0)</f>
        <v>0</v>
      </c>
      <c r="E24" s="56">
        <f>IF(D$6&gt;0,(D24/D$16)*100,0)</f>
        <v>0</v>
      </c>
      <c r="F24" s="57" t="s">
        <v>26</v>
      </c>
      <c r="G24" s="58"/>
      <c r="H24" s="53"/>
      <c r="I24" s="59"/>
      <c r="J24" s="60">
        <f t="shared" si="0"/>
        <v>0</v>
      </c>
    </row>
    <row r="25" spans="1:10" ht="23.25" customHeight="1">
      <c r="A25" s="52" t="s">
        <v>27</v>
      </c>
      <c r="B25" s="53">
        <v>600000000</v>
      </c>
      <c r="C25" s="54"/>
      <c r="D25" s="55">
        <f>IF(B$22&gt;0,(B25/B$22)*100,0)</f>
        <v>8.456056611438681</v>
      </c>
      <c r="E25" s="56">
        <f>IF(D$6&gt;0,(D25/D$16)*100,0)</f>
        <v>0</v>
      </c>
      <c r="F25" s="57" t="s">
        <v>28</v>
      </c>
      <c r="G25" s="58"/>
      <c r="H25" s="53"/>
      <c r="I25" s="59"/>
      <c r="J25" s="60">
        <f t="shared" si="0"/>
        <v>0</v>
      </c>
    </row>
    <row r="26" spans="1:10" ht="23.25" customHeight="1">
      <c r="A26" s="52" t="s">
        <v>29</v>
      </c>
      <c r="B26" s="61"/>
      <c r="C26" s="62"/>
      <c r="D26" s="55">
        <f>IF(B$22&gt;0,(B26/B$22)*100,0)</f>
        <v>0</v>
      </c>
      <c r="E26" s="56">
        <f>IF(D$6&gt;0,(D26/D$16)*100,0)</f>
        <v>0</v>
      </c>
      <c r="F26" s="61"/>
      <c r="G26" s="62"/>
      <c r="H26" s="55"/>
      <c r="I26" s="63"/>
      <c r="J26" s="60">
        <f t="shared" si="0"/>
        <v>0</v>
      </c>
    </row>
    <row r="27" spans="1:10" ht="23.25" customHeight="1">
      <c r="A27" s="52" t="s">
        <v>30</v>
      </c>
      <c r="B27" s="53">
        <v>18789</v>
      </c>
      <c r="C27" s="54"/>
      <c r="D27" s="55"/>
      <c r="E27" s="56"/>
      <c r="F27" s="64" t="s">
        <v>31</v>
      </c>
      <c r="G27" s="65"/>
      <c r="H27" s="66">
        <f>SUM(H28:H30)</f>
        <v>7083678515</v>
      </c>
      <c r="I27" s="67"/>
      <c r="J27" s="51">
        <f t="shared" si="0"/>
        <v>99.83331090011981</v>
      </c>
    </row>
    <row r="28" spans="1:10" ht="23.25" customHeight="1">
      <c r="A28" s="52" t="s">
        <v>32</v>
      </c>
      <c r="B28" s="53">
        <v>984322</v>
      </c>
      <c r="C28" s="54"/>
      <c r="D28" s="55">
        <f>IF(B$22&gt;0,(B28/B$22)*100,0)</f>
        <v>0.013872470926474242</v>
      </c>
      <c r="E28" s="56">
        <f>IF(D$6&gt;0,(D28/D$16)*100,0)</f>
        <v>0</v>
      </c>
      <c r="F28" s="68" t="s">
        <v>33</v>
      </c>
      <c r="G28" s="69"/>
      <c r="H28" s="53">
        <v>0</v>
      </c>
      <c r="I28" s="59"/>
      <c r="J28" s="60">
        <f t="shared" si="0"/>
        <v>0</v>
      </c>
    </row>
    <row r="29" spans="1:10" ht="23.25" customHeight="1">
      <c r="A29" s="52" t="s">
        <v>34</v>
      </c>
      <c r="B29" s="61"/>
      <c r="C29" s="62"/>
      <c r="D29" s="55">
        <f>IF(B$22&gt;0,(B29/B$22)*100,0)</f>
        <v>0</v>
      </c>
      <c r="E29" s="56">
        <f>IF(D$6&gt;0,(D29/D$16)*100,0)</f>
        <v>0</v>
      </c>
      <c r="F29" s="68" t="s">
        <v>35</v>
      </c>
      <c r="G29" s="69"/>
      <c r="H29" s="53">
        <v>7083678515</v>
      </c>
      <c r="I29" s="59"/>
      <c r="J29" s="60">
        <f t="shared" si="0"/>
        <v>99.83331090011981</v>
      </c>
    </row>
    <row r="30" spans="1:10" ht="23.25" customHeight="1">
      <c r="A30" s="52" t="s">
        <v>36</v>
      </c>
      <c r="B30" s="53">
        <v>15021909</v>
      </c>
      <c r="C30" s="54"/>
      <c r="D30" s="55">
        <f>IF(B$22&gt;0,(B30/B$22)*100,0)</f>
        <v>0.21171018819313372</v>
      </c>
      <c r="E30" s="56">
        <f>IF(D$6&gt;0,(D30/D$16)*100,0)</f>
        <v>0</v>
      </c>
      <c r="F30" s="68" t="s">
        <v>37</v>
      </c>
      <c r="G30" s="69"/>
      <c r="H30" s="55"/>
      <c r="I30" s="63"/>
      <c r="J30" s="60">
        <f t="shared" si="0"/>
        <v>0</v>
      </c>
    </row>
    <row r="31" spans="1:10" ht="23.25" customHeight="1" thickBot="1">
      <c r="A31" s="70" t="s">
        <v>38</v>
      </c>
      <c r="B31" s="34">
        <f>B22</f>
        <v>7095505950</v>
      </c>
      <c r="C31" s="35"/>
      <c r="D31" s="34">
        <f>IF(B$22&gt;0,(B31/B$22)*100,0)</f>
        <v>100</v>
      </c>
      <c r="E31" s="35">
        <f>IF(D$6&gt;0,(D31/D$16)*100,0)</f>
        <v>0</v>
      </c>
      <c r="F31" s="71" t="s">
        <v>39</v>
      </c>
      <c r="G31" s="72"/>
      <c r="H31" s="34">
        <f>H22+H27</f>
        <v>7095505950</v>
      </c>
      <c r="I31" s="73"/>
      <c r="J31" s="74">
        <f t="shared" si="0"/>
        <v>100</v>
      </c>
    </row>
    <row r="32" spans="1:10" ht="16.5">
      <c r="A32" s="75"/>
      <c r="B32" s="75"/>
      <c r="C32" s="75"/>
      <c r="D32" s="76"/>
      <c r="E32" s="76"/>
      <c r="F32" s="76"/>
      <c r="G32" s="76"/>
      <c r="H32" s="77"/>
      <c r="I32" s="75"/>
      <c r="J32" s="75"/>
    </row>
  </sheetData>
  <mergeCells count="76">
    <mergeCell ref="D32:G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G20"/>
    <mergeCell ref="H20:J20"/>
    <mergeCell ref="B21:C21"/>
    <mergeCell ref="D21:E21"/>
    <mergeCell ref="F21:G21"/>
    <mergeCell ref="H21:I21"/>
    <mergeCell ref="I9:J9"/>
    <mergeCell ref="A17:J17"/>
    <mergeCell ref="A18:J18"/>
    <mergeCell ref="A19:J19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2008-09-01T03:57:26Z</dcterms:created>
  <dcterms:modified xsi:type="dcterms:W3CDTF">2008-09-01T03:57:34Z</dcterms:modified>
  <cp:category/>
  <cp:version/>
  <cp:contentType/>
  <cp:contentStatus/>
</cp:coreProperties>
</file>