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1.公務人員退撫基金-印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<sst xmlns="http://schemas.openxmlformats.org/spreadsheetml/2006/main" count="41" uniqueCount="39">
  <si>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單位：新臺幣元</t>
  </si>
  <si>
    <t>科　　　　目</t>
  </si>
  <si>
    <t>％</t>
  </si>
  <si>
    <t>金　　　　額</t>
  </si>
  <si>
    <t>公務人員退休撫卹基金收支餘絀決算表</t>
  </si>
  <si>
    <r>
      <t xml:space="preserve">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97</t>
    </r>
    <r>
      <rPr>
        <b/>
        <sz val="14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</si>
  <si>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</si>
  <si>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</si>
  <si>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</si>
  <si>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</si>
  <si>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</si>
  <si>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</si>
  <si>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</si>
  <si>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公務人員退休撫卹基金平衡表</t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</si>
  <si>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</si>
  <si>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</si>
  <si>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</si>
  <si>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</si>
  <si>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</si>
  <si>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</si>
  <si>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</si>
  <si>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</si>
  <si>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</si>
  <si>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</si>
  <si>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</si>
  <si>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</si>
  <si>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</si>
  <si>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</si>
  <si>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</si>
  <si>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委 託 人 權 益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</si>
  <si>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</si>
  <si>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</si>
  <si>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</si>
  <si>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t xml:space="preserve">   累積餘絀</t>
  </si>
  <si>
    <t xml:space="preserve">   其他資產</t>
  </si>
  <si>
    <r>
      <t xml:space="preserve">   </t>
    </r>
    <r>
      <rPr>
        <sz val="10"/>
        <rFont val="新細明體"/>
        <family val="1"/>
      </rPr>
      <t>權益調整</t>
    </r>
  </si>
  <si>
    <t>合                 計</t>
  </si>
  <si>
    <t>合          計</t>
  </si>
  <si>
    <t xml:space="preserve"> 註：本表「累積餘絀」科目依本基金管理條例第5條第3項規定，係本年度應由國庫撥補數。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</si>
</sst>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176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5" xfId="0" applyNumberFormat="1" applyFont="1" applyBorder="1" applyAlignment="1" applyProtection="1">
      <alignment horizontal="center" vertical="center"/>
      <protection/>
    </xf>
    <xf numFmtId="177" fontId="10" fillId="0" borderId="14" xfId="0" applyNumberFormat="1" applyFont="1" applyBorder="1" applyAlignment="1" applyProtection="1">
      <alignment horizontal="center" vertical="center"/>
      <protection/>
    </xf>
    <xf numFmtId="178" fontId="10" fillId="0" borderId="15" xfId="0" applyNumberFormat="1" applyFont="1" applyBorder="1" applyAlignment="1" applyProtection="1">
      <alignment horizontal="right" vertical="center" indent="1" readingOrder="2"/>
      <protection/>
    </xf>
    <xf numFmtId="178" fontId="10" fillId="0" borderId="13" xfId="0" applyNumberFormat="1" applyFont="1" applyBorder="1" applyAlignment="1" applyProtection="1">
      <alignment horizontal="right" vertical="center" indent="1" readingOrder="2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176" fontId="10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177" fontId="10" fillId="0" borderId="17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178" fontId="10" fillId="0" borderId="17" xfId="0" applyNumberFormat="1" applyFont="1" applyBorder="1" applyAlignment="1" applyProtection="1">
      <alignment horizontal="right" vertical="center" indent="1" readingOrder="2"/>
      <protection/>
    </xf>
    <xf numFmtId="178" fontId="10" fillId="0" borderId="0" xfId="0" applyNumberFormat="1" applyFont="1" applyBorder="1" applyAlignment="1" applyProtection="1">
      <alignment horizontal="right" vertical="center" indent="1" readingOrder="2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176" fontId="10" fillId="0" borderId="19" xfId="0" applyNumberFormat="1" applyFont="1" applyBorder="1" applyAlignment="1" applyProtection="1">
      <alignment horizontal="center" vertical="center"/>
      <protection/>
    </xf>
    <xf numFmtId="176" fontId="10" fillId="0" borderId="18" xfId="0" applyNumberFormat="1" applyFont="1" applyBorder="1" applyAlignment="1" applyProtection="1">
      <alignment horizontal="center" vertical="center"/>
      <protection/>
    </xf>
    <xf numFmtId="177" fontId="10" fillId="0" borderId="19" xfId="0" applyNumberFormat="1" applyFont="1" applyBorder="1" applyAlignment="1" applyProtection="1">
      <alignment horizontal="center" vertical="center"/>
      <protection/>
    </xf>
    <xf numFmtId="177" fontId="10" fillId="0" borderId="18" xfId="0" applyNumberFormat="1" applyFont="1" applyBorder="1" applyAlignment="1" applyProtection="1">
      <alignment horizontal="center" vertical="center"/>
      <protection/>
    </xf>
    <xf numFmtId="178" fontId="10" fillId="0" borderId="19" xfId="0" applyNumberFormat="1" applyFont="1" applyBorder="1" applyAlignment="1" applyProtection="1">
      <alignment horizontal="right" vertical="center" indent="1" readingOrder="2"/>
      <protection/>
    </xf>
    <xf numFmtId="178" fontId="10" fillId="0" borderId="1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176" fontId="10" fillId="0" borderId="15" xfId="0" applyNumberFormat="1" applyFont="1" applyBorder="1" applyAlignment="1" applyProtection="1">
      <alignment horizontal="center" vertical="center"/>
      <protection/>
    </xf>
    <xf numFmtId="176" fontId="10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10" fillId="0" borderId="13" xfId="0" applyNumberFormat="1" applyFont="1" applyBorder="1" applyAlignment="1" applyProtection="1">
      <alignment horizontal="center" vertical="center"/>
      <protection/>
    </xf>
    <xf numFmtId="176" fontId="10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6" fillId="0" borderId="17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10" fillId="0" borderId="17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10" fillId="0" borderId="1" xfId="0" applyNumberFormat="1" applyFont="1" applyBorder="1" applyAlignment="1" applyProtection="1">
      <alignment horizontal="center" vertical="center"/>
      <protection/>
    </xf>
    <xf numFmtId="176" fontId="10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C7" sqref="C7:D7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2.625" style="0" customWidth="1"/>
    <col min="8" max="8" width="14.75390625" style="0" customWidth="1"/>
    <col min="9" max="9" width="1.875" style="0" customWidth="1"/>
    <col min="10" max="10" width="9.375" style="0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thickBot="1">
      <c r="A3" s="2"/>
      <c r="B3" s="3" t="s">
        <v>5</v>
      </c>
      <c r="C3" s="3"/>
      <c r="D3" s="3"/>
      <c r="E3" s="3"/>
      <c r="F3" s="3"/>
      <c r="G3" s="3"/>
      <c r="H3" s="4" t="s">
        <v>0</v>
      </c>
      <c r="I3" s="4"/>
      <c r="J3" s="4"/>
    </row>
    <row r="4" spans="1:10" ht="24.75" customHeight="1">
      <c r="A4" s="5" t="s">
        <v>1</v>
      </c>
      <c r="B4" s="6"/>
      <c r="C4" s="7" t="s">
        <v>6</v>
      </c>
      <c r="D4" s="6"/>
      <c r="E4" s="7" t="s">
        <v>7</v>
      </c>
      <c r="F4" s="6"/>
      <c r="G4" s="8" t="s">
        <v>8</v>
      </c>
      <c r="H4" s="9"/>
      <c r="I4" s="9"/>
      <c r="J4" s="9"/>
    </row>
    <row r="5" spans="1:10" ht="24.75" customHeight="1">
      <c r="A5" s="10"/>
      <c r="B5" s="11"/>
      <c r="C5" s="12"/>
      <c r="D5" s="11"/>
      <c r="E5" s="12"/>
      <c r="F5" s="11"/>
      <c r="G5" s="13" t="s">
        <v>9</v>
      </c>
      <c r="H5" s="14"/>
      <c r="I5" s="13" t="s">
        <v>2</v>
      </c>
      <c r="J5" s="15"/>
    </row>
    <row r="6" spans="1:10" ht="38.25" customHeight="1">
      <c r="A6" s="16" t="s">
        <v>10</v>
      </c>
      <c r="B6" s="17"/>
      <c r="C6" s="18">
        <v>20400531000</v>
      </c>
      <c r="D6" s="19"/>
      <c r="E6" s="18">
        <v>9150260207</v>
      </c>
      <c r="F6" s="19"/>
      <c r="G6" s="20">
        <f>E6-C6</f>
        <v>-11250270793</v>
      </c>
      <c r="H6" s="21"/>
      <c r="I6" s="22">
        <f>IF(C6=0,0,(G6/C6)*100)</f>
        <v>-55.1469507975062</v>
      </c>
      <c r="J6" s="23"/>
    </row>
    <row r="7" spans="1:10" ht="38.25" customHeight="1">
      <c r="A7" s="24" t="s">
        <v>11</v>
      </c>
      <c r="B7" s="25"/>
      <c r="C7" s="26">
        <v>801492000</v>
      </c>
      <c r="D7" s="27"/>
      <c r="E7" s="26">
        <v>77926775358</v>
      </c>
      <c r="F7" s="27"/>
      <c r="G7" s="28">
        <f>E7-C7</f>
        <v>77125283358</v>
      </c>
      <c r="H7" s="29"/>
      <c r="I7" s="30">
        <f>IF(C7=0,0,(G7/C7)*100)</f>
        <v>9622.71405803177</v>
      </c>
      <c r="J7" s="31"/>
    </row>
    <row r="8" spans="1:10" ht="38.25" customHeight="1" thickBot="1">
      <c r="A8" s="32" t="s">
        <v>12</v>
      </c>
      <c r="B8" s="33"/>
      <c r="C8" s="34">
        <f>C6-C7</f>
        <v>19599039000</v>
      </c>
      <c r="D8" s="35"/>
      <c r="E8" s="34">
        <f>E6-E7</f>
        <v>-68776515151</v>
      </c>
      <c r="F8" s="35"/>
      <c r="G8" s="36">
        <f>E8-C8</f>
        <v>-88375554151</v>
      </c>
      <c r="H8" s="37"/>
      <c r="I8" s="38">
        <f>IF(C8=0,0,(G8/C8)*100)</f>
        <v>-450.9177932193512</v>
      </c>
      <c r="J8" s="39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17.25" thickBot="1">
      <c r="B18" s="40" t="s">
        <v>14</v>
      </c>
      <c r="C18" s="40"/>
      <c r="D18" s="40"/>
      <c r="E18" s="40"/>
      <c r="F18" s="40"/>
      <c r="G18" s="40"/>
      <c r="H18" s="41" t="s">
        <v>0</v>
      </c>
      <c r="I18" s="41"/>
      <c r="J18" s="41"/>
    </row>
    <row r="19" spans="1:10" ht="35.25" customHeight="1">
      <c r="A19" s="42" t="s">
        <v>15</v>
      </c>
      <c r="B19" s="8" t="s">
        <v>16</v>
      </c>
      <c r="C19" s="43"/>
      <c r="D19" s="44" t="s">
        <v>17</v>
      </c>
      <c r="E19" s="45"/>
      <c r="F19" s="8" t="s">
        <v>18</v>
      </c>
      <c r="G19" s="43"/>
      <c r="H19" s="8" t="s">
        <v>3</v>
      </c>
      <c r="I19" s="9"/>
      <c r="J19" s="46" t="s">
        <v>17</v>
      </c>
    </row>
    <row r="20" spans="1:10" ht="27" customHeight="1">
      <c r="A20" s="47" t="s">
        <v>19</v>
      </c>
      <c r="B20" s="48">
        <f>SUM(B21:C28)</f>
        <v>350904956764</v>
      </c>
      <c r="C20" s="49"/>
      <c r="D20" s="48">
        <f aca="true" t="shared" si="0" ref="D20:D29">IF(B$20&gt;0,(B20/B$20)*100,0)</f>
        <v>100</v>
      </c>
      <c r="E20" s="49">
        <f aca="true" t="shared" si="1" ref="E20:E29">IF(D$5&gt;0,(D20/D$15)*100,0)</f>
        <v>0</v>
      </c>
      <c r="F20" s="50" t="s">
        <v>20</v>
      </c>
      <c r="G20" s="51"/>
      <c r="H20" s="48">
        <f>SUM(H21:H23)</f>
        <v>1201761943</v>
      </c>
      <c r="I20" s="52"/>
      <c r="J20" s="53">
        <f aca="true" t="shared" si="2" ref="J20:J29">IF(H$29&gt;0,(H20/H$29)*100,0)</f>
        <v>0.3424750548075732</v>
      </c>
    </row>
    <row r="21" spans="1:10" ht="27" customHeight="1">
      <c r="A21" s="54" t="s">
        <v>21</v>
      </c>
      <c r="B21" s="55">
        <v>279234278715</v>
      </c>
      <c r="C21" s="56"/>
      <c r="D21" s="57">
        <f t="shared" si="0"/>
        <v>79.57547288304568</v>
      </c>
      <c r="E21" s="58">
        <f t="shared" si="1"/>
        <v>0</v>
      </c>
      <c r="F21" s="59" t="s">
        <v>22</v>
      </c>
      <c r="G21" s="60"/>
      <c r="H21" s="55">
        <v>1201745749</v>
      </c>
      <c r="I21" s="61"/>
      <c r="J21" s="62">
        <f t="shared" si="2"/>
        <v>0.34247043988273734</v>
      </c>
    </row>
    <row r="22" spans="1:10" ht="27" customHeight="1">
      <c r="A22" s="54" t="s">
        <v>23</v>
      </c>
      <c r="B22" s="55"/>
      <c r="C22" s="56"/>
      <c r="D22" s="57">
        <f t="shared" si="0"/>
        <v>0</v>
      </c>
      <c r="E22" s="58">
        <f t="shared" si="1"/>
        <v>0</v>
      </c>
      <c r="F22" s="59" t="s">
        <v>24</v>
      </c>
      <c r="G22" s="60"/>
      <c r="H22" s="55"/>
      <c r="I22" s="61"/>
      <c r="J22" s="62">
        <f t="shared" si="2"/>
        <v>0</v>
      </c>
    </row>
    <row r="23" spans="1:10" ht="27" customHeight="1">
      <c r="A23" s="54" t="s">
        <v>25</v>
      </c>
      <c r="B23" s="55">
        <v>71574606326</v>
      </c>
      <c r="C23" s="56"/>
      <c r="D23" s="57">
        <f t="shared" si="0"/>
        <v>20.397148842253966</v>
      </c>
      <c r="E23" s="58">
        <f t="shared" si="1"/>
        <v>0</v>
      </c>
      <c r="F23" s="59" t="s">
        <v>26</v>
      </c>
      <c r="G23" s="60"/>
      <c r="H23" s="55">
        <v>16194</v>
      </c>
      <c r="I23" s="61"/>
      <c r="J23" s="63">
        <f t="shared" si="2"/>
        <v>4.6149248358697945E-06</v>
      </c>
    </row>
    <row r="24" spans="1:10" ht="27" customHeight="1">
      <c r="A24" s="54" t="s">
        <v>27</v>
      </c>
      <c r="B24" s="64"/>
      <c r="C24" s="65"/>
      <c r="D24" s="57">
        <f t="shared" si="0"/>
        <v>0</v>
      </c>
      <c r="E24" s="58">
        <f t="shared" si="1"/>
        <v>0</v>
      </c>
      <c r="F24" s="66"/>
      <c r="G24" s="67"/>
      <c r="H24" s="57"/>
      <c r="I24" s="68"/>
      <c r="J24" s="62">
        <f t="shared" si="2"/>
        <v>0</v>
      </c>
    </row>
    <row r="25" spans="1:10" ht="27" customHeight="1">
      <c r="A25" s="54" t="s">
        <v>28</v>
      </c>
      <c r="B25" s="55"/>
      <c r="C25" s="56"/>
      <c r="D25" s="57">
        <f t="shared" si="0"/>
        <v>0</v>
      </c>
      <c r="E25" s="58">
        <f t="shared" si="1"/>
        <v>0</v>
      </c>
      <c r="F25" s="69" t="s">
        <v>29</v>
      </c>
      <c r="G25" s="70"/>
      <c r="H25" s="71">
        <f>SUM(H26:H28)</f>
        <v>349703194821</v>
      </c>
      <c r="I25" s="72"/>
      <c r="J25" s="53">
        <f t="shared" si="2"/>
        <v>99.65752494519242</v>
      </c>
    </row>
    <row r="26" spans="1:10" ht="27" customHeight="1">
      <c r="A26" s="54" t="s">
        <v>30</v>
      </c>
      <c r="B26" s="55"/>
      <c r="C26" s="56"/>
      <c r="D26" s="57">
        <f t="shared" si="0"/>
        <v>0</v>
      </c>
      <c r="E26" s="58">
        <f t="shared" si="1"/>
        <v>0</v>
      </c>
      <c r="F26" s="73" t="s">
        <v>31</v>
      </c>
      <c r="G26" s="74"/>
      <c r="H26" s="55">
        <v>363871158545</v>
      </c>
      <c r="I26" s="61"/>
      <c r="J26" s="62">
        <f t="shared" si="2"/>
        <v>103.69507512819784</v>
      </c>
    </row>
    <row r="27" spans="1:10" ht="27" customHeight="1">
      <c r="A27" s="54" t="s">
        <v>32</v>
      </c>
      <c r="B27" s="55"/>
      <c r="C27" s="56"/>
      <c r="D27" s="57">
        <f t="shared" si="0"/>
        <v>0</v>
      </c>
      <c r="E27" s="58">
        <f t="shared" si="1"/>
        <v>0</v>
      </c>
      <c r="F27" s="59" t="s">
        <v>33</v>
      </c>
      <c r="G27" s="60"/>
      <c r="H27" s="55">
        <v>166946923</v>
      </c>
      <c r="I27" s="61"/>
      <c r="J27" s="62">
        <f t="shared" si="2"/>
        <v>0.047576108510852304</v>
      </c>
    </row>
    <row r="28" spans="1:10" ht="27" customHeight="1">
      <c r="A28" s="54" t="s">
        <v>34</v>
      </c>
      <c r="B28" s="55">
        <v>96071723</v>
      </c>
      <c r="C28" s="56"/>
      <c r="D28" s="57">
        <f t="shared" si="0"/>
        <v>0.02737827470035219</v>
      </c>
      <c r="E28" s="58">
        <f t="shared" si="1"/>
        <v>0</v>
      </c>
      <c r="F28" s="73" t="s">
        <v>35</v>
      </c>
      <c r="G28" s="74"/>
      <c r="H28" s="55">
        <v>-14334910647</v>
      </c>
      <c r="I28" s="61"/>
      <c r="J28" s="62">
        <f t="shared" si="2"/>
        <v>-4.08512629151628</v>
      </c>
    </row>
    <row r="29" spans="1:10" ht="27" customHeight="1" thickBot="1">
      <c r="A29" s="75" t="s">
        <v>36</v>
      </c>
      <c r="B29" s="34">
        <f>B20</f>
        <v>350904956764</v>
      </c>
      <c r="C29" s="35"/>
      <c r="D29" s="34">
        <f t="shared" si="0"/>
        <v>100</v>
      </c>
      <c r="E29" s="35">
        <f t="shared" si="1"/>
        <v>0</v>
      </c>
      <c r="F29" s="76" t="s">
        <v>37</v>
      </c>
      <c r="G29" s="77"/>
      <c r="H29" s="34">
        <f>H20+H25</f>
        <v>350904956764</v>
      </c>
      <c r="I29" s="78"/>
      <c r="J29" s="79">
        <f t="shared" si="2"/>
        <v>100</v>
      </c>
    </row>
    <row r="30" spans="1:10" ht="16.5">
      <c r="A30" s="80" t="s">
        <v>38</v>
      </c>
      <c r="B30" s="80"/>
      <c r="C30" s="80"/>
      <c r="D30" s="80"/>
      <c r="E30" s="80"/>
      <c r="F30" s="80"/>
      <c r="G30" s="80"/>
      <c r="H30" s="80"/>
      <c r="I30" s="80"/>
      <c r="J30" s="80"/>
    </row>
  </sheetData>
  <sheetProtection/>
  <mergeCells count="74">
    <mergeCell ref="A30:J30"/>
    <mergeCell ref="E4:F5"/>
    <mergeCell ref="A4:B5"/>
    <mergeCell ref="E8:F8"/>
    <mergeCell ref="A16:J16"/>
    <mergeCell ref="E6:F6"/>
    <mergeCell ref="E7:F7"/>
    <mergeCell ref="G4:J4"/>
    <mergeCell ref="G8:H8"/>
    <mergeCell ref="H25:I25"/>
    <mergeCell ref="H26:I26"/>
    <mergeCell ref="H27:I27"/>
    <mergeCell ref="D22:E22"/>
    <mergeCell ref="B25:C25"/>
    <mergeCell ref="B26:C26"/>
    <mergeCell ref="B27:C27"/>
    <mergeCell ref="F27:G27"/>
    <mergeCell ref="D27:E27"/>
    <mergeCell ref="F25:G25"/>
    <mergeCell ref="F26:G26"/>
    <mergeCell ref="B23:C23"/>
    <mergeCell ref="B24:C24"/>
    <mergeCell ref="A7:B7"/>
    <mergeCell ref="A8:B8"/>
    <mergeCell ref="B19:C19"/>
    <mergeCell ref="B20:C20"/>
    <mergeCell ref="A17:J17"/>
    <mergeCell ref="B21:C21"/>
    <mergeCell ref="B22:C22"/>
    <mergeCell ref="H18:J18"/>
    <mergeCell ref="D19:E19"/>
    <mergeCell ref="D20:E20"/>
    <mergeCell ref="D21:E21"/>
    <mergeCell ref="A6:B6"/>
    <mergeCell ref="C4:D5"/>
    <mergeCell ref="C6:D6"/>
    <mergeCell ref="C7:D7"/>
    <mergeCell ref="C8:D8"/>
    <mergeCell ref="I6:J6"/>
    <mergeCell ref="G7:H7"/>
    <mergeCell ref="F22:G22"/>
    <mergeCell ref="F19:G19"/>
    <mergeCell ref="F20:G20"/>
    <mergeCell ref="H22:I22"/>
    <mergeCell ref="G5:H5"/>
    <mergeCell ref="G6:H6"/>
    <mergeCell ref="F21:G21"/>
    <mergeCell ref="B18:G18"/>
    <mergeCell ref="H19:I19"/>
    <mergeCell ref="H20:I20"/>
    <mergeCell ref="H21:I21"/>
    <mergeCell ref="I7:J7"/>
    <mergeCell ref="I8:J8"/>
    <mergeCell ref="I5:J5"/>
    <mergeCell ref="D23:E23"/>
    <mergeCell ref="D24:E24"/>
    <mergeCell ref="D25:E25"/>
    <mergeCell ref="D26:E26"/>
    <mergeCell ref="B28:C28"/>
    <mergeCell ref="B29:C29"/>
    <mergeCell ref="H29:I29"/>
    <mergeCell ref="F29:G29"/>
    <mergeCell ref="D28:E28"/>
    <mergeCell ref="D29:E29"/>
    <mergeCell ref="F28:G28"/>
    <mergeCell ref="H28:I28"/>
    <mergeCell ref="H23:I23"/>
    <mergeCell ref="H24:I24"/>
    <mergeCell ref="F23:G23"/>
    <mergeCell ref="F24:G24"/>
    <mergeCell ref="A1:J1"/>
    <mergeCell ref="A2:J2"/>
    <mergeCell ref="B3:G3"/>
    <mergeCell ref="H3:J3"/>
  </mergeCells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2009-05-05T02:12:17Z</cp:lastPrinted>
  <dcterms:created xsi:type="dcterms:W3CDTF">2009-05-05T02:12:13Z</dcterms:created>
  <dcterms:modified xsi:type="dcterms:W3CDTF">2009-05-05T02:12:34Z</dcterms:modified>
  <cp:category/>
  <cp:version/>
  <cp:contentType/>
  <cp:contentStatus/>
</cp:coreProperties>
</file>