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7740" activeTab="0"/>
  </bookViews>
  <sheets>
    <sheet name="基金來源用途及餘絀表" sheetId="1" r:id="rId1"/>
    <sheet name="平衡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'基金來源用途及餘絀表'!$A$1:$E$51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<sst xmlns="http://schemas.openxmlformats.org/spreadsheetml/2006/main" count="65" uniqueCount="61">
  <si>
    <t>％</t>
  </si>
  <si>
    <t>中央政府債務基金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</si>
  <si>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</si>
  <si>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</si>
  <si>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</si>
  <si>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</si>
  <si>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</si>
  <si>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</si>
  <si>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</si>
  <si>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</si>
  <si>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</si>
  <si>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</si>
  <si>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</si>
  <si>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</si>
  <si>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</si>
  <si>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</si>
  <si>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</si>
  <si>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</si>
  <si>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</si>
  <si>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</si>
  <si>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</si>
  <si>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</si>
  <si>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</si>
  <si>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</si>
  <si>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</si>
  <si>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</si>
  <si>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</si>
  <si>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</si>
  <si>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</si>
  <si>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</si>
  <si>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</si>
  <si>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</si>
  <si>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</si>
  <si>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</si>
  <si>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</si>
  <si>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t>中央政府債務基金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</si>
  <si>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</si>
  <si>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</si>
  <si>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</si>
  <si>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</si>
  <si>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</si>
  <si>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</si>
  <si>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</si>
  <si>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</si>
  <si>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</si>
  <si>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</si>
  <si>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</si>
  <si>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</si>
  <si>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</si>
  <si>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</si>
  <si>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</si>
  <si>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</si>
  <si>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</si>
  <si>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</si>
  <si>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還本付息計畫</t>
  </si>
  <si>
    <t>一般行政管理計畫</t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</si>
  <si>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</si>
  <si>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</si>
  <si>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</si>
  <si>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t xml:space="preserve"> 註：由於98年度中央政府總預算案附屬單位預算尚未完成法定程序，故本表及其他各表所列分配預算數係各基金</t>
  </si>
  <si>
    <t>　　 估計上半年擬動支之數額；實際數係各基金依預算法第54條規定覈實動支之數額。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</si>
</sst>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#,##0.00_);[Red]\(#,##0.00\)"/>
    <numFmt numFmtId="179" formatCode="_(&quot; +&quot;* #,##0.00_);_(&quot;－&quot;* #,##0.00_);_(* &quot; &quot;_);_(@_)"/>
    <numFmt numFmtId="180" formatCode="_(* #,##0.00_);_(&quot;  &quot;* #,##0.00_);_(* &quot;&quot;_);_(@_)"/>
    <numFmt numFmtId="181" formatCode="_(\+* #,##0.00_);_(\-* #,##0.00_);_(* &quot;…&quot;_);_(@_)"/>
    <numFmt numFmtId="182" formatCode="General_)"/>
    <numFmt numFmtId="183" formatCode="_(* #,##0.00_);_(* #,##0.00_);_(* &quot;…&quot;_);_(@_)"/>
    <numFmt numFmtId="184" formatCode="_(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#,##0_ "/>
    <numFmt numFmtId="192" formatCode="_(&quot; +&quot;* #,##0.00_);_(&quot;–&quot;* #,##0.00_);_(* &quot;…&quot;_);_(@_)"/>
    <numFmt numFmtId="193" formatCode="_(* #,##0_);_(* \(#,##0\);_(* \-_);_(@_)"/>
    <numFmt numFmtId="194" formatCode="_(* #,##0.00_);_(&quot;–&quot;* #,##0.00_);_(* &quot;  &quot;_);_(@_)"/>
    <numFmt numFmtId="195" formatCode="#,##0;\(\-\)#,##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_(* #,##0.00_);_(* \(#,##0.00\);_(* &quot;…&quot;??_);_(@_)"/>
    <numFmt numFmtId="205" formatCode="_(* #,##0.00_);_(\-* #,##0.00_);_(* &quot;…&quot;_);_(@_)"/>
    <numFmt numFmtId="206" formatCode="m&quot;月&quot;d&quot;日&quot;"/>
    <numFmt numFmtId="207" formatCode="0."/>
    <numFmt numFmtId="208" formatCode="_(* #,##0.0_);_(* \(#,##0.0\);_(* &quot;-&quot;??_);_(@_)"/>
    <numFmt numFmtId="209" formatCode="_(* #,##0_);_(* \(#,##0\);_(* &quot;-&quot;??_);_(@_)"/>
    <numFmt numFmtId="210" formatCode="0_ ;[Red]\-0\ "/>
    <numFmt numFmtId="211" formatCode="#,##0_ ;[Red]\-#,##0\ "/>
    <numFmt numFmtId="212" formatCode="_(&quot; +&quot;* #,##0.00_);_(&quot; –&quot;* #,##0.00_);_(* &quot;…&quot;_);_(@_)"/>
    <numFmt numFmtId="213" formatCode="_(* #,##0.00_);_(&quot;－&quot;* #,##0.00_);_(* &quot;…&quot;_);_(@_)"/>
    <numFmt numFmtId="214" formatCode="_(&quot;*&quot;\ #,##0.00_);_(&quot;*&quot;\ \(#,##0.00\);_(&quot;$&quot;* &quot; &quot;_);_(@_)"/>
    <numFmt numFmtId="215" formatCode="_(&quot;*&quot;\ #,##0_);_(&quot;*&quot;\ \(#,##0\);_(&quot;$&quot;* &quot; &quot;_);_(@_)"/>
    <numFmt numFmtId="216" formatCode="0.0000"/>
    <numFmt numFmtId="217" formatCode="#,##0.0000"/>
    <numFmt numFmtId="218" formatCode="0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DBNum1][$-404]e&quot;年&quot;m&quot;月&quot;d&quot;日&quot;"/>
    <numFmt numFmtId="223" formatCode="#,###_ "/>
    <numFmt numFmtId="224" formatCode="#,##0.00_ ;[Red]\-#,##0.00\ "/>
    <numFmt numFmtId="225" formatCode="_-* #,##0.00_-;\-* #,##0.00_-;_-* &quot;…&quot;_-;_-@_-"/>
    <numFmt numFmtId="226" formatCode="_-\ #,##0_-;\-\ #,##0_-;_ &quot;&quot;_-"/>
    <numFmt numFmtId="227" formatCode="_-\ #,##0.00_-;\-\ #,##0.00_-;_ &quot;&quot;_-"/>
    <numFmt numFmtId="228" formatCode="_(* #,##0.0_);_(* \(#,##0.0\);_(* &quot;-&quot;_);_(@_)"/>
    <numFmt numFmtId="229" formatCode="_(* #,##0.00_);_(* \(#,##0.00\);_(* &quot;-&quot;_);_(@_)"/>
    <numFmt numFmtId="230" formatCode="_(* #,##0.000_);_(* \(#,##0.000\);_(* &quot;-&quot;_);_(@_)"/>
    <numFmt numFmtId="231" formatCode="_(* #,##0.0000_);_(* \(#,##0.0000\);_(* &quot;-&quot;_);_(@_)"/>
    <numFmt numFmtId="232" formatCode="0_)"/>
    <numFmt numFmtId="233" formatCode="0.00_ "/>
    <numFmt numFmtId="234" formatCode="_-\ #,##0_-;\-\ #,##0_-;_-\ &quot;-&quot;_-"/>
    <numFmt numFmtId="235" formatCode="_-\ #,##0\-;\-\ #,##0\-;_-\ &quot;-&quot;\-"/>
    <numFmt numFmtId="236" formatCode="\-\ #,##0_-;\-\ #,##0_-;\-\ &quot;-&quot;_-"/>
    <numFmt numFmtId="237" formatCode="_-\ #,##0.0_-;\-\ #,##0.0_-;_ &quot;&quot;_-"/>
    <numFmt numFmtId="238" formatCode="#,##0_);[Red]\(#,##0\)"/>
    <numFmt numFmtId="239" formatCode="_(&quot; +&quot;* #,##0.00_);_(&quot;－&quot;* #,##0.00_);_(* \ _);_(@_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0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2" fontId="2" fillId="2" borderId="1" applyNumberFormat="0" applyFont="0" applyFill="0" applyBorder="0">
      <alignment horizontal="center" vertical="center"/>
      <protection/>
    </xf>
    <xf numFmtId="186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indent="1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7" xfId="0" applyNumberFormat="1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 indent="1"/>
      <protection/>
    </xf>
    <xf numFmtId="176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176" fontId="17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76" fontId="17" fillId="0" borderId="1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center" indent="1"/>
      <protection/>
    </xf>
    <xf numFmtId="176" fontId="20" fillId="0" borderId="6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distributed" vertical="center" indent="1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 inden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0" fontId="19" fillId="0" borderId="9" xfId="0" applyFont="1" applyBorder="1" applyAlignment="1" applyProtection="1">
      <alignment vertical="center"/>
      <protection/>
    </xf>
    <xf numFmtId="176" fontId="20" fillId="0" borderId="6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2"/>
      <protection/>
    </xf>
    <xf numFmtId="0" fontId="19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distributed" vertical="center" indent="1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179" fontId="17" fillId="0" borderId="6" xfId="0" applyNumberFormat="1" applyFont="1" applyBorder="1" applyAlignment="1" applyProtection="1">
      <alignment vertical="center"/>
      <protection/>
    </xf>
    <xf numFmtId="180" fontId="17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/>
    </xf>
    <xf numFmtId="179" fontId="20" fillId="0" borderId="6" xfId="0" applyNumberFormat="1" applyFont="1" applyBorder="1" applyAlignment="1" applyProtection="1">
      <alignment vertical="center"/>
      <protection/>
    </xf>
    <xf numFmtId="180" fontId="20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0" fontId="22" fillId="0" borderId="6" xfId="0" applyFont="1" applyBorder="1" applyAlignment="1" applyProtection="1">
      <alignment horizontal="left" vertical="center" wrapText="1" indent="1"/>
      <protection locked="0"/>
    </xf>
    <xf numFmtId="0" fontId="19" fillId="0" borderId="6" xfId="0" applyFont="1" applyBorder="1" applyAlignment="1" applyProtection="1">
      <alignment horizontal="left" vertical="center" indent="1"/>
      <protection locked="0"/>
    </xf>
    <xf numFmtId="0" fontId="19" fillId="0" borderId="6" xfId="0" applyFont="1" applyBorder="1" applyAlignment="1" applyProtection="1">
      <alignment vertical="center"/>
      <protection locked="0"/>
    </xf>
    <xf numFmtId="176" fontId="17" fillId="0" borderId="6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/>
    </xf>
    <xf numFmtId="179" fontId="17" fillId="0" borderId="11" xfId="0" applyNumberFormat="1" applyFont="1" applyBorder="1" applyAlignment="1" applyProtection="1">
      <alignment vertical="center"/>
      <protection/>
    </xf>
    <xf numFmtId="180" fontId="17" fillId="0" borderId="15" xfId="0" applyNumberFormat="1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vertical="center"/>
      <protection/>
    </xf>
    <xf numFmtId="177" fontId="20" fillId="0" borderId="16" xfId="0" applyNumberFormat="1" applyFont="1" applyBorder="1" applyAlignment="1" applyProtection="1">
      <alignment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F51"/>
  <sheetViews>
    <sheetView tabSelected="1" view="pageBreakPreview" zoomScaleSheetLayoutView="10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58" sqref="B58"/>
    </sheetView>
  </sheetViews>
  <sheetFormatPr defaultColWidth="9.00390625" defaultRowHeight="16.5"/>
  <cols>
    <col min="1" max="1" width="29.00390625" style="1" customWidth="1"/>
    <col min="2" max="2" width="17.125" style="1" customWidth="1"/>
    <col min="3" max="3" width="16.25390625" style="1" customWidth="1"/>
    <col min="4" max="4" width="17.00390625" style="1" customWidth="1"/>
    <col min="5" max="5" width="7.875" style="1" customWidth="1"/>
    <col min="6" max="16384" width="9.00390625" style="1" customWidth="1"/>
  </cols>
  <sheetData>
    <row r="1" spans="1:5" s="8" customFormat="1" ht="27.75" customHeight="1">
      <c r="A1" s="58" t="s">
        <v>35</v>
      </c>
      <c r="B1" s="59"/>
      <c r="C1" s="59"/>
      <c r="D1" s="59"/>
      <c r="E1" s="59"/>
    </row>
    <row r="2" spans="1:5" s="38" customFormat="1" ht="27.75" customHeight="1">
      <c r="A2" s="60" t="s">
        <v>36</v>
      </c>
      <c r="B2" s="60"/>
      <c r="C2" s="60"/>
      <c r="D2" s="60"/>
      <c r="E2" s="60"/>
    </row>
    <row r="3" spans="1:5" s="8" customFormat="1" ht="10.5" customHeight="1">
      <c r="A3" s="66"/>
      <c r="B3" s="66"/>
      <c r="C3" s="66"/>
      <c r="D3" s="66"/>
      <c r="E3" s="66"/>
    </row>
    <row r="4" spans="1:5" s="8" customFormat="1" ht="18" customHeight="1" thickBot="1">
      <c r="A4" s="2"/>
      <c r="B4" s="2" t="s">
        <v>37</v>
      </c>
      <c r="C4" s="2"/>
      <c r="D4" s="2"/>
      <c r="E4" s="3" t="s">
        <v>38</v>
      </c>
    </row>
    <row r="5" spans="1:5" s="8" customFormat="1" ht="16.5">
      <c r="A5" s="61" t="s">
        <v>39</v>
      </c>
      <c r="B5" s="63" t="s">
        <v>40</v>
      </c>
      <c r="C5" s="63" t="s">
        <v>41</v>
      </c>
      <c r="D5" s="63" t="s">
        <v>42</v>
      </c>
      <c r="E5" s="65"/>
    </row>
    <row r="6" spans="1:5" s="8" customFormat="1" ht="16.5">
      <c r="A6" s="62"/>
      <c r="B6" s="64"/>
      <c r="C6" s="64"/>
      <c r="D6" s="39" t="s">
        <v>43</v>
      </c>
      <c r="E6" s="40" t="s">
        <v>44</v>
      </c>
    </row>
    <row r="7" spans="1:5" s="14" customFormat="1" ht="20.25" customHeight="1">
      <c r="A7" s="41" t="s">
        <v>45</v>
      </c>
      <c r="B7" s="10">
        <f>SUM(B8:B14)</f>
        <v>295373136825</v>
      </c>
      <c r="C7" s="10">
        <f>SUM(C8:C14)</f>
        <v>302007981000</v>
      </c>
      <c r="D7" s="42">
        <f aca="true" t="shared" si="0" ref="D7:D47">B7-C7</f>
        <v>-6634844175</v>
      </c>
      <c r="E7" s="43">
        <f aca="true" t="shared" si="1" ref="E7:E47">IF(C7=0,0,(D7/C7)*100)</f>
        <v>-2.196910211786754</v>
      </c>
    </row>
    <row r="8" spans="1:5" s="24" customFormat="1" ht="13.5" customHeight="1">
      <c r="A8" s="44" t="s">
        <v>46</v>
      </c>
      <c r="B8" s="20"/>
      <c r="C8" s="20"/>
      <c r="D8" s="45">
        <f t="shared" si="0"/>
        <v>0</v>
      </c>
      <c r="E8" s="46">
        <f t="shared" si="1"/>
        <v>0</v>
      </c>
    </row>
    <row r="9" spans="1:5" s="24" customFormat="1" ht="13.5" customHeight="1">
      <c r="A9" s="44" t="s">
        <v>47</v>
      </c>
      <c r="B9" s="20">
        <v>295369114796</v>
      </c>
      <c r="C9" s="20">
        <v>302002581000</v>
      </c>
      <c r="D9" s="45">
        <f t="shared" si="0"/>
        <v>-6633466204</v>
      </c>
      <c r="E9" s="46">
        <f t="shared" si="1"/>
        <v>-2.1964932160629447</v>
      </c>
    </row>
    <row r="10" spans="1:5" s="24" customFormat="1" ht="13.5" customHeight="1">
      <c r="A10" s="44" t="s">
        <v>48</v>
      </c>
      <c r="B10" s="20"/>
      <c r="C10" s="20"/>
      <c r="D10" s="45">
        <f t="shared" si="0"/>
        <v>0</v>
      </c>
      <c r="E10" s="46">
        <f t="shared" si="1"/>
        <v>0</v>
      </c>
    </row>
    <row r="11" spans="1:5" s="24" customFormat="1" ht="13.5" customHeight="1">
      <c r="A11" s="44" t="s">
        <v>49</v>
      </c>
      <c r="B11" s="20"/>
      <c r="C11" s="20"/>
      <c r="D11" s="45">
        <f t="shared" si="0"/>
        <v>0</v>
      </c>
      <c r="E11" s="46">
        <f t="shared" si="1"/>
        <v>0</v>
      </c>
    </row>
    <row r="12" spans="1:5" s="24" customFormat="1" ht="13.5" customHeight="1">
      <c r="A12" s="44" t="s">
        <v>50</v>
      </c>
      <c r="B12" s="20">
        <v>4022029</v>
      </c>
      <c r="C12" s="20">
        <v>5400000</v>
      </c>
      <c r="D12" s="45">
        <f t="shared" si="0"/>
        <v>-1377971</v>
      </c>
      <c r="E12" s="46">
        <f t="shared" si="1"/>
        <v>-25.517981481481485</v>
      </c>
    </row>
    <row r="13" spans="1:5" s="24" customFormat="1" ht="13.5" customHeight="1">
      <c r="A13" s="44" t="s">
        <v>51</v>
      </c>
      <c r="B13" s="20"/>
      <c r="C13" s="20"/>
      <c r="D13" s="45">
        <f t="shared" si="0"/>
        <v>0</v>
      </c>
      <c r="E13" s="46">
        <f t="shared" si="1"/>
        <v>0</v>
      </c>
    </row>
    <row r="14" spans="1:5" s="24" customFormat="1" ht="13.5" customHeight="1">
      <c r="A14" s="44" t="s">
        <v>52</v>
      </c>
      <c r="B14" s="20"/>
      <c r="C14" s="20"/>
      <c r="D14" s="45">
        <f t="shared" si="0"/>
        <v>0</v>
      </c>
      <c r="E14" s="46">
        <f t="shared" si="1"/>
        <v>0</v>
      </c>
    </row>
    <row r="15" spans="1:5" s="14" customFormat="1" ht="20.25" customHeight="1">
      <c r="A15" s="32" t="s">
        <v>53</v>
      </c>
      <c r="B15" s="10">
        <f>SUM(B16:B46)</f>
        <v>295370668158</v>
      </c>
      <c r="C15" s="10">
        <f>SUM(C16:C45)</f>
        <v>302002883000</v>
      </c>
      <c r="D15" s="42">
        <f t="shared" si="0"/>
        <v>-6632214842</v>
      </c>
      <c r="E15" s="43">
        <f t="shared" si="1"/>
        <v>-2.196076665268126</v>
      </c>
    </row>
    <row r="16" spans="1:5" s="24" customFormat="1" ht="13.5" customHeight="1">
      <c r="A16" s="47" t="s">
        <v>54</v>
      </c>
      <c r="B16" s="20">
        <v>295369114796</v>
      </c>
      <c r="C16" s="20">
        <v>302002581000</v>
      </c>
      <c r="D16" s="45">
        <f t="shared" si="0"/>
        <v>-6633466204</v>
      </c>
      <c r="E16" s="46">
        <f t="shared" si="1"/>
        <v>-2.1964932160629447</v>
      </c>
    </row>
    <row r="17" spans="1:5" s="24" customFormat="1" ht="13.5" customHeight="1">
      <c r="A17" s="47" t="s">
        <v>55</v>
      </c>
      <c r="B17" s="20">
        <v>1553362</v>
      </c>
      <c r="C17" s="20">
        <v>302000</v>
      </c>
      <c r="D17" s="45">
        <f t="shared" si="0"/>
        <v>1251362</v>
      </c>
      <c r="E17" s="46">
        <f t="shared" si="1"/>
        <v>414.35827814569535</v>
      </c>
    </row>
    <row r="18" spans="1:5" s="24" customFormat="1" ht="13.5" customHeight="1">
      <c r="A18" s="48"/>
      <c r="B18" s="20"/>
      <c r="C18" s="20"/>
      <c r="D18" s="45">
        <f t="shared" si="0"/>
        <v>0</v>
      </c>
      <c r="E18" s="46">
        <f t="shared" si="1"/>
        <v>0</v>
      </c>
    </row>
    <row r="19" spans="1:5" s="24" customFormat="1" ht="13.5" customHeight="1">
      <c r="A19" s="47"/>
      <c r="B19" s="20"/>
      <c r="C19" s="20"/>
      <c r="D19" s="45">
        <f t="shared" si="0"/>
        <v>0</v>
      </c>
      <c r="E19" s="46">
        <f t="shared" si="1"/>
        <v>0</v>
      </c>
    </row>
    <row r="20" spans="1:5" s="24" customFormat="1" ht="13.5" customHeight="1">
      <c r="A20" s="49"/>
      <c r="B20" s="20"/>
      <c r="C20" s="20"/>
      <c r="D20" s="45">
        <f t="shared" si="0"/>
        <v>0</v>
      </c>
      <c r="E20" s="46">
        <f t="shared" si="1"/>
        <v>0</v>
      </c>
    </row>
    <row r="21" spans="1:5" s="24" customFormat="1" ht="13.5" customHeight="1">
      <c r="A21" s="50"/>
      <c r="B21" s="20"/>
      <c r="C21" s="20"/>
      <c r="D21" s="45">
        <f t="shared" si="0"/>
        <v>0</v>
      </c>
      <c r="E21" s="46">
        <f t="shared" si="1"/>
        <v>0</v>
      </c>
    </row>
    <row r="22" spans="1:5" s="24" customFormat="1" ht="13.5" customHeight="1">
      <c r="A22" s="50"/>
      <c r="B22" s="20"/>
      <c r="C22" s="20"/>
      <c r="D22" s="45">
        <f t="shared" si="0"/>
        <v>0</v>
      </c>
      <c r="E22" s="46">
        <f t="shared" si="1"/>
        <v>0</v>
      </c>
    </row>
    <row r="23" spans="1:5" s="24" customFormat="1" ht="13.5" customHeight="1">
      <c r="A23" s="50"/>
      <c r="B23" s="20"/>
      <c r="C23" s="20"/>
      <c r="D23" s="45">
        <f t="shared" si="0"/>
        <v>0</v>
      </c>
      <c r="E23" s="46">
        <f t="shared" si="1"/>
        <v>0</v>
      </c>
    </row>
    <row r="24" spans="1:5" s="24" customFormat="1" ht="13.5" customHeight="1">
      <c r="A24" s="50"/>
      <c r="B24" s="20"/>
      <c r="C24" s="20"/>
      <c r="D24" s="45">
        <f t="shared" si="0"/>
        <v>0</v>
      </c>
      <c r="E24" s="46">
        <f t="shared" si="1"/>
        <v>0</v>
      </c>
    </row>
    <row r="25" spans="1:5" s="24" customFormat="1" ht="13.5" customHeight="1">
      <c r="A25" s="50"/>
      <c r="B25" s="20"/>
      <c r="C25" s="20"/>
      <c r="D25" s="45">
        <f t="shared" si="0"/>
        <v>0</v>
      </c>
      <c r="E25" s="46">
        <f t="shared" si="1"/>
        <v>0</v>
      </c>
    </row>
    <row r="26" spans="1:5" s="24" customFormat="1" ht="13.5" customHeight="1">
      <c r="A26" s="50"/>
      <c r="B26" s="20"/>
      <c r="C26" s="20"/>
      <c r="D26" s="45">
        <f t="shared" si="0"/>
        <v>0</v>
      </c>
      <c r="E26" s="46">
        <f t="shared" si="1"/>
        <v>0</v>
      </c>
    </row>
    <row r="27" spans="1:5" s="24" customFormat="1" ht="13.5" customHeight="1">
      <c r="A27" s="50"/>
      <c r="B27" s="20"/>
      <c r="C27" s="20"/>
      <c r="D27" s="45">
        <f t="shared" si="0"/>
        <v>0</v>
      </c>
      <c r="E27" s="46">
        <f t="shared" si="1"/>
        <v>0</v>
      </c>
    </row>
    <row r="28" spans="1:5" s="24" customFormat="1" ht="13.5" customHeight="1">
      <c r="A28" s="50"/>
      <c r="B28" s="20"/>
      <c r="C28" s="20"/>
      <c r="D28" s="45">
        <f t="shared" si="0"/>
        <v>0</v>
      </c>
      <c r="E28" s="46">
        <f t="shared" si="1"/>
        <v>0</v>
      </c>
    </row>
    <row r="29" spans="1:5" s="24" customFormat="1" ht="13.5" customHeight="1">
      <c r="A29" s="50"/>
      <c r="B29" s="20"/>
      <c r="C29" s="20"/>
      <c r="D29" s="45">
        <f t="shared" si="0"/>
        <v>0</v>
      </c>
      <c r="E29" s="46">
        <f t="shared" si="1"/>
        <v>0</v>
      </c>
    </row>
    <row r="30" spans="1:5" s="24" customFormat="1" ht="13.5" customHeight="1">
      <c r="A30" s="50"/>
      <c r="B30" s="20"/>
      <c r="C30" s="20"/>
      <c r="D30" s="45">
        <f t="shared" si="0"/>
        <v>0</v>
      </c>
      <c r="E30" s="46">
        <f t="shared" si="1"/>
        <v>0</v>
      </c>
    </row>
    <row r="31" spans="1:5" s="24" customFormat="1" ht="13.5" customHeight="1">
      <c r="A31" s="50"/>
      <c r="B31" s="20"/>
      <c r="C31" s="20"/>
      <c r="D31" s="45">
        <f t="shared" si="0"/>
        <v>0</v>
      </c>
      <c r="E31" s="46">
        <f t="shared" si="1"/>
        <v>0</v>
      </c>
    </row>
    <row r="32" spans="1:5" s="24" customFormat="1" ht="13.5" customHeight="1">
      <c r="A32" s="50"/>
      <c r="B32" s="20"/>
      <c r="C32" s="20"/>
      <c r="D32" s="45">
        <f t="shared" si="0"/>
        <v>0</v>
      </c>
      <c r="E32" s="46">
        <f t="shared" si="1"/>
        <v>0</v>
      </c>
    </row>
    <row r="33" spans="1:5" s="24" customFormat="1" ht="13.5" customHeight="1">
      <c r="A33" s="50"/>
      <c r="B33" s="20"/>
      <c r="C33" s="20"/>
      <c r="D33" s="45">
        <f t="shared" si="0"/>
        <v>0</v>
      </c>
      <c r="E33" s="46">
        <f t="shared" si="1"/>
        <v>0</v>
      </c>
    </row>
    <row r="34" spans="1:5" s="24" customFormat="1" ht="13.5" customHeight="1">
      <c r="A34" s="50"/>
      <c r="B34" s="20"/>
      <c r="C34" s="20"/>
      <c r="D34" s="45">
        <f t="shared" si="0"/>
        <v>0</v>
      </c>
      <c r="E34" s="46">
        <f t="shared" si="1"/>
        <v>0</v>
      </c>
    </row>
    <row r="35" spans="1:5" s="24" customFormat="1" ht="13.5" customHeight="1">
      <c r="A35" s="50"/>
      <c r="B35" s="20"/>
      <c r="C35" s="20"/>
      <c r="D35" s="45">
        <f t="shared" si="0"/>
        <v>0</v>
      </c>
      <c r="E35" s="46">
        <f t="shared" si="1"/>
        <v>0</v>
      </c>
    </row>
    <row r="36" spans="1:5" s="24" customFormat="1" ht="13.5" customHeight="1">
      <c r="A36" s="50"/>
      <c r="B36" s="20"/>
      <c r="C36" s="20"/>
      <c r="D36" s="45">
        <f t="shared" si="0"/>
        <v>0</v>
      </c>
      <c r="E36" s="46">
        <f t="shared" si="1"/>
        <v>0</v>
      </c>
    </row>
    <row r="37" spans="1:5" s="24" customFormat="1" ht="13.5" customHeight="1">
      <c r="A37" s="50"/>
      <c r="B37" s="20"/>
      <c r="C37" s="20"/>
      <c r="D37" s="45">
        <f t="shared" si="0"/>
        <v>0</v>
      </c>
      <c r="E37" s="46">
        <f t="shared" si="1"/>
        <v>0</v>
      </c>
    </row>
    <row r="38" spans="1:5" s="24" customFormat="1" ht="13.5" customHeight="1">
      <c r="A38" s="50"/>
      <c r="B38" s="20"/>
      <c r="C38" s="20"/>
      <c r="D38" s="45">
        <f t="shared" si="0"/>
        <v>0</v>
      </c>
      <c r="E38" s="46">
        <f t="shared" si="1"/>
        <v>0</v>
      </c>
    </row>
    <row r="39" spans="1:5" s="24" customFormat="1" ht="13.5" customHeight="1">
      <c r="A39" s="50"/>
      <c r="B39" s="20"/>
      <c r="C39" s="20"/>
      <c r="D39" s="45">
        <f t="shared" si="0"/>
        <v>0</v>
      </c>
      <c r="E39" s="46">
        <f t="shared" si="1"/>
        <v>0</v>
      </c>
    </row>
    <row r="40" spans="1:5" s="24" customFormat="1" ht="13.5" customHeight="1">
      <c r="A40" s="50"/>
      <c r="B40" s="20"/>
      <c r="C40" s="20"/>
      <c r="D40" s="45">
        <f t="shared" si="0"/>
        <v>0</v>
      </c>
      <c r="E40" s="46">
        <f t="shared" si="1"/>
        <v>0</v>
      </c>
    </row>
    <row r="41" spans="1:5" s="24" customFormat="1" ht="13.5" customHeight="1">
      <c r="A41" s="50"/>
      <c r="B41" s="20"/>
      <c r="C41" s="20"/>
      <c r="D41" s="45">
        <f t="shared" si="0"/>
        <v>0</v>
      </c>
      <c r="E41" s="46">
        <f t="shared" si="1"/>
        <v>0</v>
      </c>
    </row>
    <row r="42" spans="1:5" s="24" customFormat="1" ht="13.5" customHeight="1">
      <c r="A42" s="50"/>
      <c r="B42" s="20"/>
      <c r="C42" s="20"/>
      <c r="D42" s="45">
        <f t="shared" si="0"/>
        <v>0</v>
      </c>
      <c r="E42" s="46">
        <f t="shared" si="1"/>
        <v>0</v>
      </c>
    </row>
    <row r="43" spans="1:5" s="24" customFormat="1" ht="13.5" customHeight="1">
      <c r="A43" s="50"/>
      <c r="B43" s="20"/>
      <c r="C43" s="20"/>
      <c r="D43" s="45">
        <f t="shared" si="0"/>
        <v>0</v>
      </c>
      <c r="E43" s="46">
        <f t="shared" si="1"/>
        <v>0</v>
      </c>
    </row>
    <row r="44" spans="1:5" s="24" customFormat="1" ht="13.5" customHeight="1">
      <c r="A44" s="50"/>
      <c r="B44" s="20"/>
      <c r="C44" s="20"/>
      <c r="D44" s="45">
        <f t="shared" si="0"/>
        <v>0</v>
      </c>
      <c r="E44" s="46">
        <f t="shared" si="1"/>
        <v>0</v>
      </c>
    </row>
    <row r="45" spans="1:5" s="24" customFormat="1" ht="13.5" customHeight="1">
      <c r="A45" s="50"/>
      <c r="B45" s="20"/>
      <c r="C45" s="20"/>
      <c r="D45" s="45">
        <f t="shared" si="0"/>
        <v>0</v>
      </c>
      <c r="E45" s="46">
        <f t="shared" si="1"/>
        <v>0</v>
      </c>
    </row>
    <row r="46" spans="1:5" s="24" customFormat="1" ht="13.5" customHeight="1">
      <c r="A46" s="50"/>
      <c r="B46" s="20"/>
      <c r="C46" s="20"/>
      <c r="D46" s="45">
        <f t="shared" si="0"/>
        <v>0</v>
      </c>
      <c r="E46" s="46">
        <f t="shared" si="1"/>
        <v>0</v>
      </c>
    </row>
    <row r="47" spans="1:5" s="14" customFormat="1" ht="19.5" customHeight="1">
      <c r="A47" s="32" t="s">
        <v>56</v>
      </c>
      <c r="B47" s="10">
        <f>B7-B15</f>
        <v>2468667</v>
      </c>
      <c r="C47" s="10">
        <f>C7-C15</f>
        <v>5098000</v>
      </c>
      <c r="D47" s="42">
        <f t="shared" si="0"/>
        <v>-2629333</v>
      </c>
      <c r="E47" s="43">
        <f t="shared" si="1"/>
        <v>-51.57577481365241</v>
      </c>
    </row>
    <row r="48" spans="1:5" s="14" customFormat="1" ht="19.5" customHeight="1">
      <c r="A48" s="32" t="s">
        <v>57</v>
      </c>
      <c r="B48" s="51">
        <v>389901582.34</v>
      </c>
      <c r="C48" s="51">
        <v>379354000</v>
      </c>
      <c r="D48" s="42"/>
      <c r="E48" s="43"/>
    </row>
    <row r="49" spans="1:5" s="14" customFormat="1" ht="19.5" customHeight="1" thickBot="1">
      <c r="A49" s="52" t="s">
        <v>58</v>
      </c>
      <c r="B49" s="34">
        <f>B47+B48</f>
        <v>392370249.34</v>
      </c>
      <c r="C49" s="34">
        <f>C47+C48</f>
        <v>384452000</v>
      </c>
      <c r="D49" s="53"/>
      <c r="E49" s="54"/>
    </row>
    <row r="50" spans="1:6" ht="16.5" customHeight="1">
      <c r="A50" s="55" t="s">
        <v>59</v>
      </c>
      <c r="B50" s="55"/>
      <c r="C50" s="55"/>
      <c r="D50" s="55"/>
      <c r="E50" s="55"/>
      <c r="F50" s="56"/>
    </row>
    <row r="51" spans="1:6" ht="16.5" customHeight="1">
      <c r="A51" s="24" t="s">
        <v>60</v>
      </c>
      <c r="B51" s="24"/>
      <c r="C51" s="24"/>
      <c r="D51" s="24"/>
      <c r="E51" s="24"/>
      <c r="F51" s="57"/>
    </row>
  </sheetData>
  <mergeCells count="7">
    <mergeCell ref="A1:E1"/>
    <mergeCell ref="A2:E2"/>
    <mergeCell ref="A5:A6"/>
    <mergeCell ref="B5:B6"/>
    <mergeCell ref="C5:C6"/>
    <mergeCell ref="D5:E5"/>
    <mergeCell ref="A3:E3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F36"/>
  <sheetViews>
    <sheetView workbookViewId="0" topLeftCell="A1">
      <pane xSplit="1" ySplit="5" topLeftCell="B6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I4" sqref="I4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58" t="s">
        <v>1</v>
      </c>
      <c r="B1" s="59"/>
      <c r="C1" s="59"/>
      <c r="D1" s="59"/>
      <c r="E1" s="59"/>
      <c r="F1" s="59"/>
    </row>
    <row r="2" spans="1:6" ht="27.75" customHeight="1">
      <c r="A2" s="60" t="s">
        <v>2</v>
      </c>
      <c r="B2" s="60"/>
      <c r="C2" s="60"/>
      <c r="D2" s="60"/>
      <c r="E2" s="60"/>
      <c r="F2" s="60"/>
    </row>
    <row r="3" spans="1:5" ht="10.5" customHeight="1">
      <c r="A3" s="66"/>
      <c r="B3" s="66"/>
      <c r="C3" s="66"/>
      <c r="D3" s="66"/>
      <c r="E3" s="66"/>
    </row>
    <row r="4" spans="1:6" ht="18" customHeight="1" thickBot="1">
      <c r="A4" s="2"/>
      <c r="B4" s="2" t="s">
        <v>3</v>
      </c>
      <c r="C4" s="2"/>
      <c r="D4" s="2"/>
      <c r="F4" s="3" t="s">
        <v>4</v>
      </c>
    </row>
    <row r="5" spans="1:6" s="8" customFormat="1" ht="33.75" customHeight="1">
      <c r="A5" s="4" t="s">
        <v>5</v>
      </c>
      <c r="B5" s="5" t="s">
        <v>6</v>
      </c>
      <c r="C5" s="6" t="s">
        <v>0</v>
      </c>
      <c r="D5" s="5" t="s">
        <v>5</v>
      </c>
      <c r="E5" s="5" t="s">
        <v>6</v>
      </c>
      <c r="F5" s="7" t="s">
        <v>0</v>
      </c>
    </row>
    <row r="6" spans="1:6" s="14" customFormat="1" ht="26.25" customHeight="1">
      <c r="A6" s="9" t="s">
        <v>7</v>
      </c>
      <c r="B6" s="10">
        <f>SUM(B7,B14,B19)</f>
        <v>1406411344.34</v>
      </c>
      <c r="C6" s="11">
        <f aca="true" t="shared" si="0" ref="C6:C21">ROUND(IF(B$6&gt;0,(B6/B$6)*100,0),2)</f>
        <v>100</v>
      </c>
      <c r="D6" s="12" t="s">
        <v>8</v>
      </c>
      <c r="E6" s="10">
        <f>SUM(E7,E11)</f>
        <v>1014041095</v>
      </c>
      <c r="F6" s="13">
        <f aca="true" t="shared" si="1" ref="F6:F16">ROUND(IF(E$35&gt;0,(E6/E$35)*100,0),2)</f>
        <v>72.1</v>
      </c>
    </row>
    <row r="7" spans="1:6" s="14" customFormat="1" ht="24.75" customHeight="1">
      <c r="A7" s="15" t="s">
        <v>9</v>
      </c>
      <c r="B7" s="10">
        <f>SUM(B8:B13)</f>
        <v>1406411344.34</v>
      </c>
      <c r="C7" s="16">
        <f t="shared" si="0"/>
        <v>100</v>
      </c>
      <c r="D7" s="17" t="s">
        <v>10</v>
      </c>
      <c r="E7" s="10">
        <f>SUM(E8:E10)</f>
        <v>1014041095</v>
      </c>
      <c r="F7" s="18">
        <f t="shared" si="1"/>
        <v>72.1</v>
      </c>
    </row>
    <row r="8" spans="1:6" s="24" customFormat="1" ht="24.75" customHeight="1">
      <c r="A8" s="19" t="s">
        <v>11</v>
      </c>
      <c r="B8" s="20">
        <v>1404523104.34</v>
      </c>
      <c r="C8" s="21">
        <f t="shared" si="0"/>
        <v>99.87</v>
      </c>
      <c r="D8" s="22" t="s">
        <v>12</v>
      </c>
      <c r="E8" s="20"/>
      <c r="F8" s="23">
        <f t="shared" si="1"/>
        <v>0</v>
      </c>
    </row>
    <row r="9" spans="1:6" s="24" customFormat="1" ht="24.75" customHeight="1">
      <c r="A9" s="19" t="s">
        <v>13</v>
      </c>
      <c r="B9" s="20"/>
      <c r="C9" s="21">
        <f t="shared" si="0"/>
        <v>0</v>
      </c>
      <c r="D9" s="22" t="s">
        <v>14</v>
      </c>
      <c r="E9" s="20">
        <v>1014041095</v>
      </c>
      <c r="F9" s="23">
        <f t="shared" si="1"/>
        <v>72.1</v>
      </c>
    </row>
    <row r="10" spans="1:6" s="24" customFormat="1" ht="24.75" customHeight="1">
      <c r="A10" s="19" t="s">
        <v>15</v>
      </c>
      <c r="B10" s="20">
        <v>1888240</v>
      </c>
      <c r="C10" s="21">
        <f t="shared" si="0"/>
        <v>0.13</v>
      </c>
      <c r="D10" s="22" t="s">
        <v>16</v>
      </c>
      <c r="E10" s="20"/>
      <c r="F10" s="23">
        <f t="shared" si="1"/>
        <v>0</v>
      </c>
    </row>
    <row r="11" spans="1:6" s="24" customFormat="1" ht="24.75" customHeight="1">
      <c r="A11" s="19" t="s">
        <v>17</v>
      </c>
      <c r="B11" s="20"/>
      <c r="C11" s="21">
        <f t="shared" si="0"/>
        <v>0</v>
      </c>
      <c r="D11" s="17" t="s">
        <v>18</v>
      </c>
      <c r="E11" s="10">
        <f>SUM(E12)</f>
        <v>0</v>
      </c>
      <c r="F11" s="18">
        <f t="shared" si="1"/>
        <v>0</v>
      </c>
    </row>
    <row r="12" spans="1:6" s="24" customFormat="1" ht="24.75" customHeight="1">
      <c r="A12" s="19" t="s">
        <v>19</v>
      </c>
      <c r="B12" s="20"/>
      <c r="C12" s="21">
        <f t="shared" si="0"/>
        <v>0</v>
      </c>
      <c r="D12" s="22" t="s">
        <v>20</v>
      </c>
      <c r="E12" s="20"/>
      <c r="F12" s="23">
        <f t="shared" si="1"/>
        <v>0</v>
      </c>
    </row>
    <row r="13" spans="1:6" s="24" customFormat="1" ht="24.75" customHeight="1">
      <c r="A13" s="19" t="s">
        <v>21</v>
      </c>
      <c r="B13" s="20"/>
      <c r="C13" s="21">
        <f t="shared" si="0"/>
        <v>0</v>
      </c>
      <c r="D13" s="25" t="s">
        <v>22</v>
      </c>
      <c r="E13" s="10">
        <f>SUM(E14)</f>
        <v>392370249.34</v>
      </c>
      <c r="F13" s="18">
        <f t="shared" si="1"/>
        <v>27.9</v>
      </c>
    </row>
    <row r="14" spans="1:6" s="24" customFormat="1" ht="30.75" customHeight="1">
      <c r="A14" s="26" t="s">
        <v>23</v>
      </c>
      <c r="B14" s="10">
        <f>SUM(B15:B18)</f>
        <v>0</v>
      </c>
      <c r="C14" s="16">
        <f t="shared" si="0"/>
        <v>0</v>
      </c>
      <c r="D14" s="17" t="s">
        <v>24</v>
      </c>
      <c r="E14" s="10">
        <f>SUM(E15:E16)</f>
        <v>392370249.34</v>
      </c>
      <c r="F14" s="18">
        <f t="shared" si="1"/>
        <v>27.9</v>
      </c>
    </row>
    <row r="15" spans="1:6" s="24" customFormat="1" ht="24.75" customHeight="1">
      <c r="A15" s="19" t="s">
        <v>25</v>
      </c>
      <c r="B15" s="20"/>
      <c r="C15" s="21">
        <f t="shared" si="0"/>
        <v>0</v>
      </c>
      <c r="D15" s="22" t="s">
        <v>26</v>
      </c>
      <c r="E15" s="20">
        <v>392370249.34</v>
      </c>
      <c r="F15" s="23">
        <f t="shared" si="1"/>
        <v>27.9</v>
      </c>
    </row>
    <row r="16" spans="1:6" s="24" customFormat="1" ht="24.75" customHeight="1">
      <c r="A16" s="19" t="s">
        <v>27</v>
      </c>
      <c r="B16" s="20"/>
      <c r="C16" s="21">
        <f t="shared" si="0"/>
        <v>0</v>
      </c>
      <c r="D16" s="22" t="s">
        <v>28</v>
      </c>
      <c r="E16" s="20"/>
      <c r="F16" s="23">
        <f t="shared" si="1"/>
        <v>0</v>
      </c>
    </row>
    <row r="17" spans="1:6" s="24" customFormat="1" ht="24.75" customHeight="1">
      <c r="A17" s="19" t="s">
        <v>29</v>
      </c>
      <c r="B17" s="20"/>
      <c r="C17" s="21">
        <f t="shared" si="0"/>
        <v>0</v>
      </c>
      <c r="D17" s="27"/>
      <c r="E17" s="28"/>
      <c r="F17" s="18"/>
    </row>
    <row r="18" spans="1:6" s="24" customFormat="1" ht="24.75" customHeight="1">
      <c r="A18" s="19" t="s">
        <v>30</v>
      </c>
      <c r="B18" s="20"/>
      <c r="C18" s="21">
        <f t="shared" si="0"/>
        <v>0</v>
      </c>
      <c r="D18" s="27"/>
      <c r="E18" s="28"/>
      <c r="F18" s="18"/>
    </row>
    <row r="19" spans="1:6" s="24" customFormat="1" ht="24.75" customHeight="1">
      <c r="A19" s="15" t="s">
        <v>31</v>
      </c>
      <c r="B19" s="10">
        <f>SUM(B20:B21)</f>
        <v>0</v>
      </c>
      <c r="C19" s="16">
        <f t="shared" si="0"/>
        <v>0</v>
      </c>
      <c r="D19" s="27"/>
      <c r="E19" s="28"/>
      <c r="F19" s="18"/>
    </row>
    <row r="20" spans="1:6" s="24" customFormat="1" ht="24.75" customHeight="1">
      <c r="A20" s="19" t="s">
        <v>32</v>
      </c>
      <c r="B20" s="20"/>
      <c r="C20" s="21">
        <f t="shared" si="0"/>
        <v>0</v>
      </c>
      <c r="D20" s="29"/>
      <c r="E20" s="10"/>
      <c r="F20" s="18"/>
    </row>
    <row r="21" spans="1:6" s="24" customFormat="1" ht="24.75" customHeight="1">
      <c r="A21" s="19" t="s">
        <v>33</v>
      </c>
      <c r="B21" s="20"/>
      <c r="C21" s="21">
        <f t="shared" si="0"/>
        <v>0</v>
      </c>
      <c r="D21" s="29"/>
      <c r="E21" s="10"/>
      <c r="F21" s="18"/>
    </row>
    <row r="22" spans="1:6" s="24" customFormat="1" ht="14.25">
      <c r="A22" s="30"/>
      <c r="B22" s="28"/>
      <c r="C22" s="16"/>
      <c r="D22" s="27"/>
      <c r="E22" s="28"/>
      <c r="F22" s="18"/>
    </row>
    <row r="23" spans="1:6" s="24" customFormat="1" ht="14.25">
      <c r="A23" s="31"/>
      <c r="B23" s="28"/>
      <c r="C23" s="16"/>
      <c r="D23" s="27"/>
      <c r="E23" s="28"/>
      <c r="F23" s="18"/>
    </row>
    <row r="24" spans="1:6" s="24" customFormat="1" ht="14.25">
      <c r="A24" s="31"/>
      <c r="B24" s="28"/>
      <c r="C24" s="16"/>
      <c r="D24" s="29"/>
      <c r="E24" s="10"/>
      <c r="F24" s="18"/>
    </row>
    <row r="25" spans="1:6" s="24" customFormat="1" ht="14.25">
      <c r="A25" s="31"/>
      <c r="B25" s="28"/>
      <c r="C25" s="16"/>
      <c r="D25" s="29"/>
      <c r="E25" s="10"/>
      <c r="F25" s="18"/>
    </row>
    <row r="26" spans="1:6" s="24" customFormat="1" ht="14.25">
      <c r="A26" s="31"/>
      <c r="B26" s="28"/>
      <c r="C26" s="16"/>
      <c r="D26" s="29"/>
      <c r="E26" s="10"/>
      <c r="F26" s="18"/>
    </row>
    <row r="27" spans="1:6" s="24" customFormat="1" ht="14.25">
      <c r="A27" s="31"/>
      <c r="B27" s="28"/>
      <c r="C27" s="16"/>
      <c r="D27" s="29"/>
      <c r="E27" s="10"/>
      <c r="F27" s="18"/>
    </row>
    <row r="28" spans="1:6" s="24" customFormat="1" ht="14.25">
      <c r="A28" s="31"/>
      <c r="B28" s="28"/>
      <c r="C28" s="16"/>
      <c r="D28" s="27"/>
      <c r="E28" s="28"/>
      <c r="F28" s="18"/>
    </row>
    <row r="29" spans="1:6" s="24" customFormat="1" ht="14.25">
      <c r="A29" s="31"/>
      <c r="B29" s="28"/>
      <c r="C29" s="16"/>
      <c r="D29" s="27"/>
      <c r="E29" s="28"/>
      <c r="F29" s="18"/>
    </row>
    <row r="30" spans="1:6" s="24" customFormat="1" ht="14.25">
      <c r="A30" s="31"/>
      <c r="B30" s="28"/>
      <c r="C30" s="16"/>
      <c r="D30" s="27"/>
      <c r="E30" s="28"/>
      <c r="F30" s="18"/>
    </row>
    <row r="31" spans="1:6" s="24" customFormat="1" ht="12" customHeight="1">
      <c r="A31" s="31"/>
      <c r="B31" s="28"/>
      <c r="C31" s="16"/>
      <c r="D31" s="27"/>
      <c r="E31" s="28"/>
      <c r="F31" s="18"/>
    </row>
    <row r="32" spans="1:6" s="24" customFormat="1" ht="12" customHeight="1">
      <c r="A32" s="32"/>
      <c r="B32" s="10"/>
      <c r="C32" s="16"/>
      <c r="D32" s="27"/>
      <c r="E32" s="28"/>
      <c r="F32" s="18"/>
    </row>
    <row r="33" spans="1:6" s="24" customFormat="1" ht="12" customHeight="1">
      <c r="A33" s="31"/>
      <c r="B33" s="28"/>
      <c r="C33" s="16"/>
      <c r="D33" s="27"/>
      <c r="E33" s="28"/>
      <c r="F33" s="18"/>
    </row>
    <row r="34" spans="1:6" s="24" customFormat="1" ht="12" customHeight="1">
      <c r="A34" s="31"/>
      <c r="B34" s="28"/>
      <c r="C34" s="16"/>
      <c r="D34" s="27"/>
      <c r="E34" s="28"/>
      <c r="F34" s="18"/>
    </row>
    <row r="35" spans="1:6" s="24" customFormat="1" ht="21.75" customHeight="1" thickBot="1">
      <c r="A35" s="33" t="s">
        <v>34</v>
      </c>
      <c r="B35" s="34">
        <f>B6</f>
        <v>1406411344.34</v>
      </c>
      <c r="C35" s="34">
        <f>IF(B$6&gt;0,(B35/B$6)*100,0)</f>
        <v>100</v>
      </c>
      <c r="D35" s="35" t="s">
        <v>34</v>
      </c>
      <c r="E35" s="36">
        <f>E6+E13</f>
        <v>1406411344.34</v>
      </c>
      <c r="F35" s="37">
        <f>IF(E$35&gt;0,(E35/E$35)*100,0)</f>
        <v>100</v>
      </c>
    </row>
    <row r="36" spans="1:4" s="24" customFormat="1" ht="19.5" customHeight="1">
      <c r="A36" s="67"/>
      <c r="B36" s="68"/>
      <c r="C36" s="69"/>
      <c r="D36" s="70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3:E3"/>
    <mergeCell ref="A1:F1"/>
    <mergeCell ref="A2:F2"/>
    <mergeCell ref="A36:B36"/>
    <mergeCell ref="C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2009-08-31T05:22:19Z</dcterms:created>
  <dcterms:modified xsi:type="dcterms:W3CDTF">2009-08-31T08:57:08Z</dcterms:modified>
  <cp:category/>
  <cp:version/>
  <cp:contentType/>
  <cp:contentStatus/>
</cp:coreProperties>
</file>