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3.勞工退休基(新制) 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<sst xmlns="http://schemas.openxmlformats.org/spreadsheetml/2006/main" count="40" uniqueCount="38">
  <si>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</si>
  <si>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</si>
  <si>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</si>
  <si>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</si>
  <si>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勞工退休基金收支餘絀決算表(新制)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</si>
  <si>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</si>
  <si>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</si>
  <si>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</si>
  <si>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</si>
  <si>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</si>
  <si>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</si>
  <si>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</si>
  <si>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</si>
  <si>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勞工退休基金平衡表(新制)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</si>
  <si>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</si>
  <si>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</si>
  <si>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</si>
  <si>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</si>
  <si>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</si>
  <si>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</si>
  <si>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</si>
  <si>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</si>
  <si>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</si>
  <si>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</si>
  <si>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</si>
  <si>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</si>
  <si>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</si>
  <si>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</si>
  <si>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</si>
  <si>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</si>
  <si>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</si>
  <si>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</si>
  <si>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</si>
  <si>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</si>
  <si>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</si>
  <si>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</si>
  <si>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</si>
  <si>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t xml:space="preserve"> 註：信託代理與保證資產（負債）279,430,000元。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</si>
</sst>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14" sqref="F14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17385415000</v>
      </c>
      <c r="D6" s="18"/>
      <c r="E6" s="17">
        <v>50775287743</v>
      </c>
      <c r="F6" s="18"/>
      <c r="G6" s="19">
        <f>E6-C6</f>
        <v>33389872743</v>
      </c>
      <c r="H6" s="20"/>
      <c r="I6" s="21">
        <f>IF(C6=0,0,(G6/C6)*100)</f>
        <v>192.05680590886095</v>
      </c>
      <c r="J6" s="22"/>
    </row>
    <row r="7" spans="1:10" ht="38.25" customHeight="1">
      <c r="A7" s="23" t="s">
        <v>11</v>
      </c>
      <c r="B7" s="24"/>
      <c r="C7" s="25">
        <v>471969000</v>
      </c>
      <c r="D7" s="26"/>
      <c r="E7" s="25">
        <v>2354230474</v>
      </c>
      <c r="F7" s="26"/>
      <c r="G7" s="27">
        <f>E7-C7</f>
        <v>1882261474</v>
      </c>
      <c r="H7" s="28"/>
      <c r="I7" s="29">
        <f>IF(C7=0,0,(G7/C7)*100)</f>
        <v>398.81040364939224</v>
      </c>
      <c r="J7" s="30"/>
    </row>
    <row r="8" spans="1:10" ht="38.25" customHeight="1" thickBot="1">
      <c r="A8" s="31" t="s">
        <v>12</v>
      </c>
      <c r="B8" s="32"/>
      <c r="C8" s="33">
        <f>C6-C7</f>
        <v>16913446000</v>
      </c>
      <c r="D8" s="34"/>
      <c r="E8" s="33">
        <f>E6-E7</f>
        <v>48421057269</v>
      </c>
      <c r="F8" s="34"/>
      <c r="G8" s="35">
        <f>E8-C8</f>
        <v>31507611269</v>
      </c>
      <c r="H8" s="36"/>
      <c r="I8" s="37">
        <f>IF(C8=0,0,(G8/C8)*100)</f>
        <v>186.28735545080525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514596346325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270052269</v>
      </c>
      <c r="I20" s="49"/>
      <c r="J20" s="50">
        <f aca="true" t="shared" si="2" ref="J20:J29">IF(H$29&gt;0,(H20/H$29)*100,0)</f>
        <v>0.0524784660692956</v>
      </c>
    </row>
    <row r="21" spans="1:10" ht="27" customHeight="1">
      <c r="A21" s="51" t="s">
        <v>21</v>
      </c>
      <c r="B21" s="52">
        <v>435996958037</v>
      </c>
      <c r="C21" s="53"/>
      <c r="D21" s="54">
        <f t="shared" si="0"/>
        <v>84.72601120289347</v>
      </c>
      <c r="E21" s="55">
        <f t="shared" si="1"/>
        <v>0</v>
      </c>
      <c r="F21" s="56" t="s">
        <v>22</v>
      </c>
      <c r="G21" s="57"/>
      <c r="H21" s="52">
        <v>270052269</v>
      </c>
      <c r="I21" s="58"/>
      <c r="J21" s="59">
        <f t="shared" si="2"/>
        <v>0.0524784660692956</v>
      </c>
    </row>
    <row r="22" spans="1:10" ht="27" customHeight="1">
      <c r="A22" s="51" t="s">
        <v>23</v>
      </c>
      <c r="B22" s="52"/>
      <c r="C22" s="53"/>
      <c r="D22" s="54">
        <f t="shared" si="0"/>
        <v>0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76864527926</v>
      </c>
      <c r="C23" s="53"/>
      <c r="D23" s="54">
        <f t="shared" si="0"/>
        <v>14.936858466821528</v>
      </c>
      <c r="E23" s="55">
        <f t="shared" si="1"/>
        <v>0</v>
      </c>
      <c r="F23" s="56" t="s">
        <v>26</v>
      </c>
      <c r="G23" s="57"/>
      <c r="H23" s="52"/>
      <c r="I23" s="58"/>
      <c r="J23" s="59">
        <f t="shared" si="2"/>
        <v>0</v>
      </c>
    </row>
    <row r="24" spans="1:10" ht="27" customHeight="1">
      <c r="A24" s="51" t="s">
        <v>27</v>
      </c>
      <c r="B24" s="60"/>
      <c r="C24" s="61"/>
      <c r="D24" s="54">
        <f t="shared" si="0"/>
        <v>0</v>
      </c>
      <c r="E24" s="55">
        <f t="shared" si="1"/>
        <v>0</v>
      </c>
      <c r="F24" s="62"/>
      <c r="G24" s="63"/>
      <c r="H24" s="54"/>
      <c r="I24" s="64"/>
      <c r="J24" s="59">
        <f t="shared" si="2"/>
        <v>0</v>
      </c>
    </row>
    <row r="25" spans="1:10" ht="27" customHeight="1">
      <c r="A25" s="51" t="s">
        <v>28</v>
      </c>
      <c r="B25" s="52"/>
      <c r="C25" s="53"/>
      <c r="D25" s="54">
        <f t="shared" si="0"/>
        <v>0</v>
      </c>
      <c r="E25" s="55">
        <f t="shared" si="1"/>
        <v>0</v>
      </c>
      <c r="F25" s="65" t="s">
        <v>29</v>
      </c>
      <c r="G25" s="66"/>
      <c r="H25" s="67">
        <f>SUM(H26:H28)</f>
        <v>514326294056</v>
      </c>
      <c r="I25" s="68"/>
      <c r="J25" s="50">
        <f t="shared" si="2"/>
        <v>99.94752153393071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1"/>
        <v>0</v>
      </c>
      <c r="F26" s="69" t="s">
        <v>31</v>
      </c>
      <c r="G26" s="70"/>
      <c r="H26" s="52">
        <v>513701852425</v>
      </c>
      <c r="I26" s="58"/>
      <c r="J26" s="59">
        <f t="shared" si="2"/>
        <v>99.82617562165218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69" t="s">
        <v>33</v>
      </c>
      <c r="G27" s="70"/>
      <c r="H27" s="52">
        <v>624441631</v>
      </c>
      <c r="I27" s="58"/>
      <c r="J27" s="59">
        <f t="shared" si="2"/>
        <v>0.12134591227851933</v>
      </c>
    </row>
    <row r="28" spans="1:10" ht="27" customHeight="1">
      <c r="A28" s="51" t="s">
        <v>34</v>
      </c>
      <c r="B28" s="52">
        <v>1734860362</v>
      </c>
      <c r="C28" s="53"/>
      <c r="D28" s="54">
        <f t="shared" si="0"/>
        <v>0.33713033028499706</v>
      </c>
      <c r="E28" s="55">
        <f t="shared" si="1"/>
        <v>0</v>
      </c>
      <c r="F28" s="69"/>
      <c r="G28" s="70"/>
      <c r="H28" s="54"/>
      <c r="I28" s="64"/>
      <c r="J28" s="59">
        <f t="shared" si="2"/>
        <v>0</v>
      </c>
    </row>
    <row r="29" spans="1:10" ht="27" customHeight="1" thickBot="1">
      <c r="A29" s="71" t="s">
        <v>35</v>
      </c>
      <c r="B29" s="33">
        <f>B20</f>
        <v>514596346325</v>
      </c>
      <c r="C29" s="34"/>
      <c r="D29" s="33">
        <f t="shared" si="0"/>
        <v>100</v>
      </c>
      <c r="E29" s="34">
        <f t="shared" si="1"/>
        <v>0</v>
      </c>
      <c r="F29" s="72" t="s">
        <v>36</v>
      </c>
      <c r="G29" s="73"/>
      <c r="H29" s="33">
        <f>H20+H25</f>
        <v>514596346325</v>
      </c>
      <c r="I29" s="74"/>
      <c r="J29" s="75">
        <f t="shared" si="2"/>
        <v>100</v>
      </c>
    </row>
    <row r="30" spans="1:10" ht="16.5">
      <c r="A30" s="76" t="s">
        <v>37</v>
      </c>
      <c r="B30" s="76"/>
      <c r="C30" s="76"/>
      <c r="D30" s="76"/>
      <c r="E30" s="76"/>
      <c r="F30" s="76"/>
      <c r="G30" s="76"/>
      <c r="H30" s="76"/>
      <c r="I30" s="76"/>
      <c r="J30" s="76"/>
    </row>
  </sheetData>
  <sheetProtection password="CBC5" sheet="1" objects="1" scenarios="1"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2010-04-30T02:33:59Z</cp:lastPrinted>
  <dcterms:created xsi:type="dcterms:W3CDTF">2010-04-30T02:33:55Z</dcterms:created>
  <dcterms:modified xsi:type="dcterms:W3CDTF">2010-04-30T02:34:08Z</dcterms:modified>
  <cp:category/>
  <cp:version/>
  <cp:contentType/>
  <cp:contentStatus/>
</cp:coreProperties>
</file>