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5.資源回收-信託基金部分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<sst xmlns="http://schemas.openxmlformats.org/spreadsheetml/2006/main" count="40" uniqueCount="38">
  <si>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</si>
  <si>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</si>
  <si>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</si>
  <si>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</si>
  <si>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資源回收管理基金－信託基金部分收支餘絀決算表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</si>
  <si>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</si>
  <si>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</si>
  <si>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</si>
  <si>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</si>
  <si>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</si>
  <si>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</si>
  <si>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</si>
  <si>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</si>
  <si>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資源回收管理基金－信託基金部分平衡表</t>
  </si>
  <si>
    <r>
      <t xml:space="preserve">  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</si>
  <si>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</si>
  <si>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</si>
  <si>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</si>
  <si>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</si>
  <si>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</si>
  <si>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</si>
  <si>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</si>
  <si>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</si>
  <si>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</si>
  <si>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</si>
  <si>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</si>
  <si>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</si>
  <si>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</si>
  <si>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</si>
  <si>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</si>
  <si>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</si>
  <si>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</si>
  <si>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</si>
  <si>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</si>
  <si>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</si>
  <si>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</si>
  <si>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                 計</t>
  </si>
  <si>
    <t>合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</si>
</sst>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77" fontId="9" fillId="0" borderId="19" xfId="0" applyNumberFormat="1" applyFont="1" applyBorder="1" applyAlignment="1" applyProtection="1">
      <alignment horizontal="center" vertical="center"/>
      <protection/>
    </xf>
    <xf numFmtId="177" fontId="9" fillId="0" borderId="18" xfId="0" applyNumberFormat="1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 indent="1" readingOrder="2"/>
      <protection/>
    </xf>
    <xf numFmtId="178" fontId="9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17" xfId="0" applyNumberFormat="1" applyFont="1" applyBorder="1" applyAlignment="1" applyProtection="1">
      <alignment horizontal="center" vertical="center"/>
      <protection locked="0"/>
    </xf>
    <xf numFmtId="176" fontId="14" fillId="0" borderId="16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39" sqref="H39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0.25" thickBot="1">
      <c r="B3" s="2" t="s">
        <v>5</v>
      </c>
      <c r="C3" s="2"/>
      <c r="D3" s="2"/>
      <c r="E3" s="2"/>
      <c r="F3" s="2"/>
      <c r="G3" s="2"/>
      <c r="H3" s="3" t="s">
        <v>0</v>
      </c>
      <c r="I3" s="3"/>
      <c r="J3" s="3"/>
    </row>
    <row r="4" spans="1:10" ht="24.75" customHeight="1">
      <c r="A4" s="4" t="s">
        <v>1</v>
      </c>
      <c r="B4" s="5"/>
      <c r="C4" s="6" t="s">
        <v>6</v>
      </c>
      <c r="D4" s="5"/>
      <c r="E4" s="6" t="s">
        <v>7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2</v>
      </c>
      <c r="J5" s="14"/>
    </row>
    <row r="6" spans="1:10" ht="38.25" customHeight="1">
      <c r="A6" s="15" t="s">
        <v>10</v>
      </c>
      <c r="B6" s="16"/>
      <c r="C6" s="17">
        <v>5848135000</v>
      </c>
      <c r="D6" s="18"/>
      <c r="E6" s="17">
        <v>5041443782</v>
      </c>
      <c r="F6" s="18"/>
      <c r="G6" s="19">
        <f>E6-C6</f>
        <v>-806691218</v>
      </c>
      <c r="H6" s="20"/>
      <c r="I6" s="21">
        <f>IF(C6=0,0,(G6/C6)*100)</f>
        <v>-13.793991041588471</v>
      </c>
      <c r="J6" s="22"/>
    </row>
    <row r="7" spans="1:10" ht="38.25" customHeight="1">
      <c r="A7" s="23" t="s">
        <v>11</v>
      </c>
      <c r="B7" s="24"/>
      <c r="C7" s="25">
        <v>5378076000</v>
      </c>
      <c r="D7" s="26"/>
      <c r="E7" s="25">
        <v>4562129272</v>
      </c>
      <c r="F7" s="26"/>
      <c r="G7" s="27">
        <f>E7-C7</f>
        <v>-815946728</v>
      </c>
      <c r="H7" s="28"/>
      <c r="I7" s="29">
        <f>IF(C7=0,0,(G7/C7)*100)</f>
        <v>-15.171721783031703</v>
      </c>
      <c r="J7" s="30"/>
    </row>
    <row r="8" spans="1:10" ht="38.25" customHeight="1" thickBot="1">
      <c r="A8" s="31" t="s">
        <v>12</v>
      </c>
      <c r="B8" s="32"/>
      <c r="C8" s="33">
        <f>C6-C7</f>
        <v>470059000</v>
      </c>
      <c r="D8" s="34"/>
      <c r="E8" s="33">
        <f>E6-E7</f>
        <v>479314510</v>
      </c>
      <c r="F8" s="34"/>
      <c r="G8" s="35">
        <f>E8-C8</f>
        <v>9255510</v>
      </c>
      <c r="H8" s="36"/>
      <c r="I8" s="37">
        <f>IF(C8=0,0,(G8/C8)*100)</f>
        <v>1.9690102731784735</v>
      </c>
      <c r="J8" s="38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2" t="s">
        <v>14</v>
      </c>
      <c r="C18" s="2"/>
      <c r="D18" s="2"/>
      <c r="E18" s="2"/>
      <c r="F18" s="2"/>
      <c r="G18" s="2"/>
      <c r="H18" s="3" t="s">
        <v>0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3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6310609350</v>
      </c>
      <c r="C20" s="46"/>
      <c r="D20" s="45">
        <f aca="true" t="shared" si="0" ref="D20:D29">IF(B$20&gt;0,(B20/B$20)*100,0)</f>
        <v>100</v>
      </c>
      <c r="E20" s="46"/>
      <c r="F20" s="47" t="s">
        <v>20</v>
      </c>
      <c r="G20" s="48"/>
      <c r="H20" s="45">
        <f>SUM(H21:H23)</f>
        <v>8010999</v>
      </c>
      <c r="I20" s="46"/>
      <c r="J20" s="49">
        <f aca="true" t="shared" si="1" ref="J20:J29">IF(H$29&gt;0,(H20/H$29)*100,0)</f>
        <v>0.12694493599100695</v>
      </c>
    </row>
    <row r="21" spans="1:10" ht="27" customHeight="1">
      <c r="A21" s="50" t="s">
        <v>21</v>
      </c>
      <c r="B21" s="51">
        <v>6063765484</v>
      </c>
      <c r="C21" s="52"/>
      <c r="D21" s="53">
        <f t="shared" si="0"/>
        <v>96.08843057287328</v>
      </c>
      <c r="E21" s="54">
        <f aca="true" t="shared" si="2" ref="E21:E29">IF(D$5&gt;0,(D21/D$15)*100,0)</f>
        <v>0</v>
      </c>
      <c r="F21" s="55" t="s">
        <v>22</v>
      </c>
      <c r="G21" s="56"/>
      <c r="H21" s="51">
        <v>8010999</v>
      </c>
      <c r="I21" s="57"/>
      <c r="J21" s="58">
        <f t="shared" si="1"/>
        <v>0.12694493599100695</v>
      </c>
    </row>
    <row r="22" spans="1:10" ht="27" customHeight="1">
      <c r="A22" s="50" t="s">
        <v>23</v>
      </c>
      <c r="B22" s="51"/>
      <c r="C22" s="52"/>
      <c r="D22" s="53">
        <f t="shared" si="0"/>
        <v>0</v>
      </c>
      <c r="E22" s="54">
        <f t="shared" si="2"/>
        <v>0</v>
      </c>
      <c r="F22" s="55" t="s">
        <v>24</v>
      </c>
      <c r="G22" s="56"/>
      <c r="H22" s="51"/>
      <c r="I22" s="57"/>
      <c r="J22" s="58">
        <f t="shared" si="1"/>
        <v>0</v>
      </c>
    </row>
    <row r="23" spans="1:10" ht="27" customHeight="1">
      <c r="A23" s="50" t="s">
        <v>25</v>
      </c>
      <c r="B23" s="51"/>
      <c r="C23" s="52"/>
      <c r="D23" s="53">
        <f t="shared" si="0"/>
        <v>0</v>
      </c>
      <c r="E23" s="54">
        <f t="shared" si="2"/>
        <v>0</v>
      </c>
      <c r="F23" s="55" t="s">
        <v>26</v>
      </c>
      <c r="G23" s="56"/>
      <c r="H23" s="51"/>
      <c r="I23" s="57"/>
      <c r="J23" s="58">
        <f t="shared" si="1"/>
        <v>0</v>
      </c>
    </row>
    <row r="24" spans="1:10" ht="27" customHeight="1">
      <c r="A24" s="50" t="s">
        <v>27</v>
      </c>
      <c r="B24" s="59"/>
      <c r="C24" s="60"/>
      <c r="D24" s="53">
        <f t="shared" si="0"/>
        <v>0</v>
      </c>
      <c r="E24" s="54">
        <f t="shared" si="2"/>
        <v>0</v>
      </c>
      <c r="F24" s="61"/>
      <c r="G24" s="62"/>
      <c r="H24" s="53"/>
      <c r="I24" s="63"/>
      <c r="J24" s="58">
        <f t="shared" si="1"/>
        <v>0</v>
      </c>
    </row>
    <row r="25" spans="1:10" ht="27" customHeight="1">
      <c r="A25" s="50" t="s">
        <v>28</v>
      </c>
      <c r="B25" s="51"/>
      <c r="C25" s="52"/>
      <c r="D25" s="53">
        <f t="shared" si="0"/>
        <v>0</v>
      </c>
      <c r="E25" s="54">
        <f t="shared" si="2"/>
        <v>0</v>
      </c>
      <c r="F25" s="64" t="s">
        <v>29</v>
      </c>
      <c r="G25" s="65"/>
      <c r="H25" s="66">
        <f>SUM(H26:H28)</f>
        <v>6302598351</v>
      </c>
      <c r="I25" s="67"/>
      <c r="J25" s="49">
        <f t="shared" si="1"/>
        <v>99.873055064009</v>
      </c>
    </row>
    <row r="26" spans="1:10" ht="27" customHeight="1">
      <c r="A26" s="50" t="s">
        <v>30</v>
      </c>
      <c r="B26" s="51"/>
      <c r="C26" s="52"/>
      <c r="D26" s="53">
        <f t="shared" si="0"/>
        <v>0</v>
      </c>
      <c r="E26" s="54">
        <f t="shared" si="2"/>
        <v>0</v>
      </c>
      <c r="F26" s="68" t="s">
        <v>31</v>
      </c>
      <c r="G26" s="69"/>
      <c r="H26" s="51"/>
      <c r="I26" s="57"/>
      <c r="J26" s="58">
        <f t="shared" si="1"/>
        <v>0</v>
      </c>
    </row>
    <row r="27" spans="1:10" ht="27" customHeight="1">
      <c r="A27" s="50" t="s">
        <v>32</v>
      </c>
      <c r="B27" s="51"/>
      <c r="C27" s="52"/>
      <c r="D27" s="53">
        <f t="shared" si="0"/>
        <v>0</v>
      </c>
      <c r="E27" s="54">
        <f t="shared" si="2"/>
        <v>0</v>
      </c>
      <c r="F27" s="68" t="s">
        <v>33</v>
      </c>
      <c r="G27" s="69"/>
      <c r="H27" s="51">
        <v>6302598351</v>
      </c>
      <c r="I27" s="57"/>
      <c r="J27" s="58">
        <f t="shared" si="1"/>
        <v>99.873055064009</v>
      </c>
    </row>
    <row r="28" spans="1:10" ht="27" customHeight="1">
      <c r="A28" s="50" t="s">
        <v>34</v>
      </c>
      <c r="B28" s="51">
        <v>246843866</v>
      </c>
      <c r="C28" s="52"/>
      <c r="D28" s="53">
        <f t="shared" si="0"/>
        <v>3.9115694271267163</v>
      </c>
      <c r="E28" s="54">
        <f t="shared" si="2"/>
        <v>0</v>
      </c>
      <c r="F28" s="68" t="s">
        <v>35</v>
      </c>
      <c r="G28" s="69"/>
      <c r="H28" s="51"/>
      <c r="I28" s="57"/>
      <c r="J28" s="58">
        <f t="shared" si="1"/>
        <v>0</v>
      </c>
    </row>
    <row r="29" spans="1:10" ht="27" customHeight="1" thickBot="1">
      <c r="A29" s="70" t="s">
        <v>36</v>
      </c>
      <c r="B29" s="33">
        <f>B20</f>
        <v>6310609350</v>
      </c>
      <c r="C29" s="34"/>
      <c r="D29" s="33">
        <f t="shared" si="0"/>
        <v>100</v>
      </c>
      <c r="E29" s="34">
        <f t="shared" si="2"/>
        <v>0</v>
      </c>
      <c r="F29" s="71" t="s">
        <v>37</v>
      </c>
      <c r="G29" s="72"/>
      <c r="H29" s="33">
        <f>H20+H25</f>
        <v>6310609350</v>
      </c>
      <c r="I29" s="73"/>
      <c r="J29" s="74">
        <f t="shared" si="1"/>
        <v>100</v>
      </c>
    </row>
    <row r="30" spans="1:10" ht="16.5">
      <c r="A30" s="75"/>
      <c r="B30" s="75"/>
      <c r="C30" s="75"/>
      <c r="D30" s="75"/>
      <c r="E30" s="75"/>
      <c r="F30" s="75"/>
      <c r="G30" s="75"/>
      <c r="H30" s="75"/>
      <c r="I30" s="75"/>
      <c r="J30" s="75"/>
    </row>
  </sheetData>
  <sheetProtection password="CBC5" sheet="1" objects="1" scenarios="1"/>
  <mergeCells count="74"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2010-04-30T02:34:36Z</cp:lastPrinted>
  <dcterms:created xsi:type="dcterms:W3CDTF">2010-04-30T02:34:32Z</dcterms:created>
  <dcterms:modified xsi:type="dcterms:W3CDTF">2010-04-30T02:34:41Z</dcterms:modified>
  <cp:category/>
  <cp:version/>
  <cp:contentType/>
  <cp:contentStatus/>
</cp:coreProperties>
</file>