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40" windowHeight="8220" activeTab="0"/>
  </bookViews>
  <sheets>
    <sheet name="基金數額" sheetId="1" r:id="rId1"/>
  </sheets>
  <definedNames>
    <definedName name="\a">#REF!</definedName>
    <definedName name="\c">#REF!</definedName>
    <definedName name="\m">#REF!</definedName>
    <definedName name="\p">#REF!</definedName>
    <definedName name="\z">#REF!</definedName>
    <definedName name="_xlnm.Print_Area" localSheetId="0">'基金數額'!$A$1:$K$38</definedName>
    <definedName name="_xlnm.Print_Titles" localSheetId="0">'基金數額'!$1:$6</definedName>
  </definedNames>
  <calcPr fullCalcOnLoad="1"/>
</workbook>
</file>

<file path=xl/sharedStrings.xml><?xml version="1.0" encoding="utf-8"?>
<sst xmlns="http://schemas.openxmlformats.org/spreadsheetml/2006/main" count="50" uniqueCount="50">
  <si>
    <t>合計</t>
  </si>
  <si>
    <t xml:space="preserve">基　　　金　　　數 </t>
  </si>
  <si>
    <t>　　　額　　　表</t>
  </si>
  <si>
    <t xml:space="preserve">中 華 民 國  </t>
  </si>
  <si>
    <r>
      <t xml:space="preserve">   99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</si>
  <si>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t>單位：新臺幣元</t>
  </si>
  <si>
    <t>基金名稱</t>
  </si>
  <si>
    <r>
      <t>96</t>
    </r>
    <r>
      <rPr>
        <b/>
        <sz val="12"/>
        <rFont val="華康粗明體"/>
        <family val="3"/>
      </rPr>
      <t>年度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決算數</t>
    </r>
  </si>
  <si>
    <r>
      <t>97</t>
    </r>
    <r>
      <rPr>
        <b/>
        <sz val="12"/>
        <rFont val="華康粗明體"/>
        <family val="3"/>
      </rPr>
      <t>年度</t>
    </r>
    <r>
      <rPr>
        <b/>
        <sz val="12"/>
        <rFont val="Times New Roman"/>
        <family val="1"/>
      </rPr>
      <t xml:space="preserve">
</t>
    </r>
    <r>
      <rPr>
        <b/>
        <sz val="12"/>
        <rFont val="華康粗明體"/>
        <family val="3"/>
      </rPr>
      <t>預計增減數</t>
    </r>
  </si>
  <si>
    <t>期初基金數額</t>
  </si>
  <si>
    <t>本</t>
  </si>
  <si>
    <t>年度決算</t>
  </si>
  <si>
    <t>期末基金數額</t>
  </si>
  <si>
    <t>增</t>
  </si>
  <si>
    <t xml:space="preserve">         加              數</t>
  </si>
  <si>
    <t>減少數</t>
  </si>
  <si>
    <t>以前年度
公積撥充</t>
  </si>
  <si>
    <t>賸餘撥充</t>
  </si>
  <si>
    <t>以代管國有
財產撥充</t>
  </si>
  <si>
    <t>國庫增撥數</t>
  </si>
  <si>
    <t>其他</t>
  </si>
  <si>
    <t>行政院國家發展基金</t>
  </si>
  <si>
    <t>營建建設基金</t>
  </si>
  <si>
    <t>國民年金保險基金</t>
  </si>
  <si>
    <t>中央都市更新基金</t>
  </si>
  <si>
    <t>國軍生產及服務作業基金</t>
  </si>
  <si>
    <t>國軍老舊眷村改建基金</t>
  </si>
  <si>
    <t>地方建設基金</t>
  </si>
  <si>
    <t>國有財產開發基金</t>
  </si>
  <si>
    <t>國立大學校院校務基金(彙總)</t>
  </si>
  <si>
    <t>國立臺灣大學附設醫院作業基金</t>
  </si>
  <si>
    <t>國立成功大學附設醫院作業基金</t>
  </si>
  <si>
    <t>國立陽明大學附設醫院作業基金</t>
  </si>
  <si>
    <t>國立社教機構作業基金</t>
  </si>
  <si>
    <t>國立高級中等學校校務基金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</si>
  <si>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</si>
  <si>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</si>
  <si>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</si>
  <si>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</si>
  <si>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</si>
  <si>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</si>
  <si>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</si>
  <si>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</si>
  <si>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</si>
  <si>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管制藥品製藥工廠作業基金</t>
  </si>
  <si>
    <t>全民健康保險基金</t>
  </si>
  <si>
    <t>故宮文物藝術發展基金</t>
  </si>
  <si>
    <t>原住民族綜合發展基金</t>
  </si>
  <si>
    <t>考選業務基金</t>
  </si>
  <si>
    <t>註：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</si>
</sst>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_);_(* #,##0.0_);_(* &quot;&quot;_);_(@_)"/>
    <numFmt numFmtId="195" formatCode="_(* #,##0_);_(* \-#,##0_);_(* &quot;-&quot;_);_(@_)"/>
    <numFmt numFmtId="196" formatCode="_ &quot;\&quot;* #,##0_ ;_ &quot;\&quot;* &quot;\&quot;&quot;\&quot;&quot;\&quot;\-#,##0_ ;_ &quot;\&quot;* &quot;-&quot;_ ;_ @_ "/>
    <numFmt numFmtId="197" formatCode="_ * #,##0_ ;_ * &quot;\&quot;&quot;\&quot;&quot;\&quot;\-#,##0_ ;_ * &quot;-&quot;_ ;_ @_ "/>
    <numFmt numFmtId="198" formatCode="_ &quot;\&quot;* #,##0.00_ ;_ &quot;\&quot;* &quot;\&quot;&quot;\&quot;&quot;\&quot;\-#,##0.00_ ;_ &quot;\&quot;* &quot;-&quot;??_ ;_ @_ "/>
    <numFmt numFmtId="199" formatCode="_ * #,##0.00_ ;_ * &quot;\&quot;&quot;\&quot;&quot;\&quot;\-#,##0.00_ ;_ * &quot;-&quot;??_ ;_ @_ 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夥鰻羹"/>
      <family val="1"/>
    </font>
    <font>
      <sz val="12"/>
      <name val="掉葡羹"/>
      <family val="1"/>
    </font>
    <font>
      <sz val="9"/>
      <name val="細明體"/>
      <family val="3"/>
    </font>
    <font>
      <sz val="22"/>
      <name val="Courier"/>
      <family val="3"/>
    </font>
    <font>
      <sz val="20"/>
      <name val="華康中黑體"/>
      <family val="3"/>
    </font>
    <font>
      <b/>
      <sz val="22"/>
      <name val="華康粗明體"/>
      <family val="3"/>
    </font>
    <font>
      <sz val="9"/>
      <name val="新細明體"/>
      <family val="1"/>
    </font>
    <font>
      <sz val="11"/>
      <name val="Courier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sz val="12"/>
      <name val="華康粗明體"/>
      <family val="3"/>
    </font>
    <font>
      <b/>
      <sz val="11"/>
      <name val="Times New Roman"/>
      <family val="1"/>
    </font>
    <font>
      <sz val="10"/>
      <name val="細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37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7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12" fillId="0" borderId="0">
      <alignment/>
      <protection/>
    </xf>
  </cellStyleXfs>
  <cellXfs count="90">
    <xf numFmtId="0" fontId="0" fillId="0" borderId="0" xfId="0" applyAlignment="1">
      <alignment/>
    </xf>
    <xf numFmtId="37" fontId="14" fillId="0" borderId="0" xfId="20" applyFont="1" applyFill="1">
      <alignment/>
      <protection/>
    </xf>
    <xf numFmtId="37" fontId="15" fillId="0" borderId="0" xfId="20" applyFont="1" applyFill="1" applyAlignment="1">
      <alignment vertical="center"/>
      <protection/>
    </xf>
    <xf numFmtId="37" fontId="14" fillId="0" borderId="0" xfId="20" applyFont="1">
      <alignment/>
      <protection/>
    </xf>
    <xf numFmtId="37" fontId="15" fillId="0" borderId="0" xfId="20" applyFont="1" applyFill="1" applyAlignment="1">
      <alignment horizontal="right" vertical="center"/>
      <protection/>
    </xf>
    <xf numFmtId="37" fontId="15" fillId="0" borderId="0" xfId="20" applyFont="1" applyFill="1" applyBorder="1" applyAlignment="1">
      <alignment vertical="center"/>
      <protection/>
    </xf>
    <xf numFmtId="37" fontId="15" fillId="2" borderId="0" xfId="20" applyFont="1" applyFill="1" applyAlignment="1">
      <alignment vertical="center"/>
      <protection/>
    </xf>
    <xf numFmtId="37" fontId="16" fillId="0" borderId="0" xfId="20" applyFont="1" applyFill="1" applyAlignment="1" quotePrefix="1">
      <alignment horizontal="right" vertical="center"/>
      <protection/>
    </xf>
    <xf numFmtId="37" fontId="16" fillId="0" borderId="0" xfId="20" applyFont="1" applyFill="1" applyAlignment="1" quotePrefix="1">
      <alignment horizontal="left" vertical="center"/>
      <protection/>
    </xf>
    <xf numFmtId="37" fontId="18" fillId="0" borderId="0" xfId="20" applyFont="1" applyFill="1">
      <alignment/>
      <protection/>
    </xf>
    <xf numFmtId="37" fontId="5" fillId="0" borderId="0" xfId="20" applyFont="1" applyFill="1">
      <alignment/>
      <protection/>
    </xf>
    <xf numFmtId="37" fontId="5" fillId="0" borderId="0" xfId="20" applyFont="1">
      <alignment/>
      <protection/>
    </xf>
    <xf numFmtId="37" fontId="19" fillId="0" borderId="0" xfId="20" applyFont="1" applyFill="1" applyAlignment="1" quotePrefix="1">
      <alignment horizontal="right" vertical="center"/>
      <protection/>
    </xf>
    <xf numFmtId="37" fontId="20" fillId="0" borderId="0" xfId="20" applyFont="1" applyFill="1" applyBorder="1" applyAlignment="1" quotePrefix="1">
      <alignment horizontal="left" vertical="center"/>
      <protection/>
    </xf>
    <xf numFmtId="37" fontId="5" fillId="2" borderId="0" xfId="20" applyFont="1" applyFill="1">
      <alignment/>
      <protection/>
    </xf>
    <xf numFmtId="37" fontId="21" fillId="0" borderId="0" xfId="20" applyFont="1" applyFill="1" applyAlignment="1">
      <alignment horizontal="right"/>
      <protection/>
    </xf>
    <xf numFmtId="37" fontId="5" fillId="0" borderId="0" xfId="20" applyFont="1" applyBorder="1">
      <alignment/>
      <protection/>
    </xf>
    <xf numFmtId="37" fontId="22" fillId="0" borderId="2" xfId="20" applyFont="1" applyFill="1" applyBorder="1" applyAlignment="1" applyProtection="1">
      <alignment horizontal="left" vertical="center"/>
      <protection/>
    </xf>
    <xf numFmtId="195" fontId="0" fillId="0" borderId="2" xfId="20" applyNumberFormat="1" applyFont="1" applyFill="1" applyBorder="1" applyAlignment="1" applyProtection="1">
      <alignment vertical="center"/>
      <protection/>
    </xf>
    <xf numFmtId="195" fontId="0" fillId="0" borderId="3" xfId="20" applyNumberFormat="1" applyFont="1" applyFill="1" applyBorder="1" applyAlignment="1" applyProtection="1">
      <alignment horizontal="right" vertical="center"/>
      <protection/>
    </xf>
    <xf numFmtId="193" fontId="4" fillId="0" borderId="3" xfId="20" applyNumberFormat="1" applyFont="1" applyFill="1" applyBorder="1" applyAlignment="1" applyProtection="1">
      <alignment horizontal="right" vertical="center"/>
      <protection locked="0"/>
    </xf>
    <xf numFmtId="193" fontId="4" fillId="0" borderId="4" xfId="20" applyNumberFormat="1" applyFont="1" applyFill="1" applyBorder="1" applyAlignment="1" applyProtection="1">
      <alignment horizontal="right" vertical="center"/>
      <protection locked="0"/>
    </xf>
    <xf numFmtId="193" fontId="4" fillId="0" borderId="2" xfId="20" applyNumberFormat="1" applyFont="1" applyFill="1" applyBorder="1" applyAlignment="1" applyProtection="1">
      <alignment horizontal="right" vertical="center"/>
      <protection locked="0"/>
    </xf>
    <xf numFmtId="193" fontId="4" fillId="0" borderId="4" xfId="20" applyNumberFormat="1" applyFont="1" applyFill="1" applyBorder="1" applyAlignment="1" applyProtection="1">
      <alignment horizontal="right" vertical="center"/>
      <protection/>
    </xf>
    <xf numFmtId="37" fontId="5" fillId="3" borderId="0" xfId="20" applyFont="1" applyFill="1" applyAlignment="1">
      <alignment vertical="center"/>
      <protection/>
    </xf>
    <xf numFmtId="37" fontId="22" fillId="0" borderId="5" xfId="20" applyFont="1" applyFill="1" applyBorder="1" applyAlignment="1" applyProtection="1">
      <alignment horizontal="left" vertical="center"/>
      <protection/>
    </xf>
    <xf numFmtId="195" fontId="0" fillId="4" borderId="6" xfId="20" applyNumberFormat="1" applyFont="1" applyFill="1" applyBorder="1" applyAlignment="1" applyProtection="1">
      <alignment vertical="center"/>
      <protection/>
    </xf>
    <xf numFmtId="195" fontId="0" fillId="0" borderId="6" xfId="20" applyNumberFormat="1" applyFont="1" applyFill="1" applyBorder="1" applyAlignment="1" applyProtection="1">
      <alignment vertical="center"/>
      <protection/>
    </xf>
    <xf numFmtId="193" fontId="4" fillId="0" borderId="6" xfId="20" applyNumberFormat="1" applyFont="1" applyFill="1" applyBorder="1" applyAlignment="1" applyProtection="1">
      <alignment horizontal="right" vertical="center"/>
      <protection locked="0"/>
    </xf>
    <xf numFmtId="193" fontId="4" fillId="0" borderId="7" xfId="20" applyNumberFormat="1" applyFont="1" applyFill="1" applyBorder="1" applyAlignment="1" applyProtection="1">
      <alignment horizontal="right" vertical="center"/>
      <protection locked="0"/>
    </xf>
    <xf numFmtId="193" fontId="4" fillId="0" borderId="5" xfId="20" applyNumberFormat="1" applyFont="1" applyFill="1" applyBorder="1" applyAlignment="1" applyProtection="1">
      <alignment horizontal="right" vertical="center"/>
      <protection locked="0"/>
    </xf>
    <xf numFmtId="193" fontId="4" fillId="0" borderId="7" xfId="20" applyNumberFormat="1" applyFont="1" applyFill="1" applyBorder="1" applyAlignment="1" applyProtection="1">
      <alignment horizontal="right" vertical="center"/>
      <protection/>
    </xf>
    <xf numFmtId="195" fontId="0" fillId="0" borderId="6" xfId="20" applyNumberFormat="1" applyFont="1" applyFill="1" applyBorder="1" applyAlignment="1" applyProtection="1">
      <alignment horizontal="right" vertical="center"/>
      <protection/>
    </xf>
    <xf numFmtId="195" fontId="0" fillId="0" borderId="5" xfId="20" applyNumberFormat="1" applyFont="1" applyFill="1" applyBorder="1" applyAlignment="1" applyProtection="1">
      <alignment vertical="center"/>
      <protection/>
    </xf>
    <xf numFmtId="37" fontId="5" fillId="0" borderId="0" xfId="20" applyFont="1" applyFill="1" applyBorder="1" applyAlignment="1">
      <alignment vertical="center"/>
      <protection/>
    </xf>
    <xf numFmtId="37" fontId="5" fillId="3" borderId="0" xfId="20" applyFont="1" applyFill="1" applyBorder="1" applyAlignment="1">
      <alignment vertical="center"/>
      <protection/>
    </xf>
    <xf numFmtId="195" fontId="0" fillId="4" borderId="5" xfId="20" applyNumberFormat="1" applyFont="1" applyFill="1" applyBorder="1" applyAlignment="1" applyProtection="1">
      <alignment vertical="center"/>
      <protection/>
    </xf>
    <xf numFmtId="37" fontId="22" fillId="2" borderId="5" xfId="20" applyFont="1" applyFill="1" applyBorder="1" applyAlignment="1" applyProtection="1">
      <alignment horizontal="left" vertical="center"/>
      <protection/>
    </xf>
    <xf numFmtId="37" fontId="5" fillId="2" borderId="0" xfId="20" applyFont="1" applyFill="1" applyAlignment="1">
      <alignment vertical="center"/>
      <protection/>
    </xf>
    <xf numFmtId="41" fontId="1" fillId="0" borderId="6" xfId="20" applyNumberFormat="1" applyFont="1" applyFill="1" applyBorder="1" applyAlignment="1" applyProtection="1">
      <alignment horizontal="justify" vertical="center"/>
      <protection/>
    </xf>
    <xf numFmtId="195" fontId="4" fillId="0" borderId="6" xfId="20" applyNumberFormat="1" applyFont="1" applyFill="1" applyBorder="1" applyAlignment="1" applyProtection="1">
      <alignment horizontal="right" vertical="center"/>
      <protection/>
    </xf>
    <xf numFmtId="195" fontId="4" fillId="0" borderId="6" xfId="20" applyNumberFormat="1" applyFont="1" applyFill="1" applyBorder="1" applyAlignment="1" applyProtection="1">
      <alignment vertical="center"/>
      <protection/>
    </xf>
    <xf numFmtId="195" fontId="4" fillId="0" borderId="7" xfId="20" applyNumberFormat="1" applyFont="1" applyFill="1" applyBorder="1" applyAlignment="1" applyProtection="1">
      <alignment vertical="center"/>
      <protection/>
    </xf>
    <xf numFmtId="195" fontId="4" fillId="0" borderId="5" xfId="20" applyNumberFormat="1" applyFont="1" applyFill="1" applyBorder="1" applyAlignment="1" applyProtection="1">
      <alignment horizontal="right" vertical="center"/>
      <protection/>
    </xf>
    <xf numFmtId="195" fontId="4" fillId="2" borderId="6" xfId="20" applyNumberFormat="1" applyFont="1" applyFill="1" applyBorder="1" applyAlignment="1" applyProtection="1">
      <alignment vertical="center"/>
      <protection/>
    </xf>
    <xf numFmtId="37" fontId="21" fillId="0" borderId="8" xfId="20" applyFont="1" applyFill="1" applyBorder="1" applyAlignment="1" applyProtection="1" quotePrefix="1">
      <alignment horizontal="distributed" indent="1"/>
      <protection/>
    </xf>
    <xf numFmtId="195" fontId="1" fillId="0" borderId="9" xfId="20" applyNumberFormat="1" applyFont="1" applyFill="1" applyBorder="1" applyAlignment="1" applyProtection="1">
      <alignment/>
      <protection/>
    </xf>
    <xf numFmtId="193" fontId="23" fillId="0" borderId="9" xfId="20" applyNumberFormat="1" applyFont="1" applyFill="1" applyBorder="1" applyAlignment="1" applyProtection="1">
      <alignment horizontal="right"/>
      <protection/>
    </xf>
    <xf numFmtId="193" fontId="23" fillId="0" borderId="10" xfId="20" applyNumberFormat="1" applyFont="1" applyFill="1" applyBorder="1" applyAlignment="1" applyProtection="1">
      <alignment horizontal="right"/>
      <protection/>
    </xf>
    <xf numFmtId="193" fontId="23" fillId="0" borderId="8" xfId="20" applyNumberFormat="1" applyFont="1" applyFill="1" applyBorder="1" applyAlignment="1" applyProtection="1">
      <alignment horizontal="right"/>
      <protection/>
    </xf>
    <xf numFmtId="195" fontId="0" fillId="0" borderId="0" xfId="20" applyNumberFormat="1" applyFont="1" applyBorder="1" applyAlignment="1" applyProtection="1">
      <alignment/>
      <protection/>
    </xf>
    <xf numFmtId="49" fontId="24" fillId="0" borderId="0" xfId="20" applyNumberFormat="1" applyFont="1" applyFill="1" applyAlignment="1">
      <alignment vertical="center"/>
      <protection/>
    </xf>
    <xf numFmtId="49" fontId="24" fillId="0" borderId="0" xfId="20" applyNumberFormat="1" applyFont="1" applyFill="1">
      <alignment/>
      <protection/>
    </xf>
    <xf numFmtId="49" fontId="24" fillId="0" borderId="0" xfId="20" applyNumberFormat="1" applyFont="1" applyFill="1" applyBorder="1">
      <alignment/>
      <protection/>
    </xf>
    <xf numFmtId="49" fontId="24" fillId="0" borderId="0" xfId="20" applyNumberFormat="1" applyFont="1" applyFill="1" applyBorder="1" applyAlignment="1">
      <alignment vertical="center"/>
      <protection/>
    </xf>
    <xf numFmtId="49" fontId="24" fillId="0" borderId="0" xfId="20" applyNumberFormat="1" applyFont="1" applyFill="1" applyAlignment="1">
      <alignment vertical="top"/>
      <protection/>
    </xf>
    <xf numFmtId="49" fontId="24" fillId="0" borderId="0" xfId="20" applyNumberFormat="1" applyFont="1" applyFill="1" applyBorder="1" applyAlignment="1">
      <alignment vertical="top"/>
      <protection/>
    </xf>
    <xf numFmtId="37" fontId="5" fillId="2" borderId="0" xfId="20" applyFont="1" applyFill="1" applyAlignment="1">
      <alignment vertical="top"/>
      <protection/>
    </xf>
    <xf numFmtId="37" fontId="5" fillId="0" borderId="0" xfId="20" applyFont="1" applyFill="1" applyAlignment="1">
      <alignment vertical="top"/>
      <protection/>
    </xf>
    <xf numFmtId="37" fontId="5" fillId="0" borderId="0" xfId="20" applyFont="1" applyAlignment="1">
      <alignment vertical="top"/>
      <protection/>
    </xf>
    <xf numFmtId="37" fontId="0" fillId="0" borderId="0" xfId="20" applyFont="1" applyFill="1" applyBorder="1">
      <alignment/>
      <protection/>
    </xf>
    <xf numFmtId="37" fontId="5" fillId="0" borderId="0" xfId="20" applyFont="1" applyFill="1" applyBorder="1">
      <alignment/>
      <protection/>
    </xf>
    <xf numFmtId="37" fontId="21" fillId="0" borderId="11" xfId="20" applyFont="1" applyFill="1" applyBorder="1" applyAlignment="1" applyProtection="1" quotePrefix="1">
      <alignment horizontal="distributed" vertical="center"/>
      <protection/>
    </xf>
    <xf numFmtId="37" fontId="21" fillId="0" borderId="7" xfId="20" applyFont="1" applyFill="1" applyBorder="1" applyAlignment="1" applyProtection="1" quotePrefix="1">
      <alignment horizontal="distributed" vertical="center"/>
      <protection/>
    </xf>
    <xf numFmtId="37" fontId="21" fillId="0" borderId="12" xfId="20" applyFont="1" applyFill="1" applyBorder="1" applyAlignment="1" applyProtection="1" quotePrefix="1">
      <alignment horizontal="distributed" vertical="center"/>
      <protection/>
    </xf>
    <xf numFmtId="37" fontId="21" fillId="0" borderId="4" xfId="20" applyFont="1" applyFill="1" applyBorder="1" applyAlignment="1" applyProtection="1">
      <alignment horizontal="distributed" vertical="center" wrapText="1"/>
      <protection/>
    </xf>
    <xf numFmtId="37" fontId="21" fillId="0" borderId="12" xfId="20" applyFont="1" applyFill="1" applyBorder="1" applyAlignment="1" applyProtection="1">
      <alignment horizontal="distributed" vertical="center" wrapText="1"/>
      <protection/>
    </xf>
    <xf numFmtId="37" fontId="21" fillId="0" borderId="2" xfId="20" applyFont="1" applyFill="1" applyBorder="1" applyAlignment="1" applyProtection="1">
      <alignment horizontal="distributed" vertical="center" wrapText="1"/>
      <protection/>
    </xf>
    <xf numFmtId="37" fontId="21" fillId="0" borderId="13" xfId="20" applyFont="1" applyFill="1" applyBorder="1" applyAlignment="1" applyProtection="1">
      <alignment horizontal="distributed" vertical="center" wrapText="1"/>
      <protection/>
    </xf>
    <xf numFmtId="37" fontId="21" fillId="0" borderId="3" xfId="20" applyFont="1" applyFill="1" applyBorder="1" applyAlignment="1" applyProtection="1">
      <alignment horizontal="distributed" vertical="center" wrapText="1"/>
      <protection/>
    </xf>
    <xf numFmtId="37" fontId="21" fillId="0" borderId="14" xfId="20" applyFont="1" applyFill="1" applyBorder="1" applyAlignment="1" applyProtection="1">
      <alignment horizontal="distributed" vertical="center"/>
      <protection/>
    </xf>
    <xf numFmtId="37" fontId="21" fillId="0" borderId="3" xfId="20" applyFont="1" applyFill="1" applyBorder="1" applyAlignment="1" applyProtection="1">
      <alignment horizontal="distributed" vertical="center"/>
      <protection/>
    </xf>
    <xf numFmtId="37" fontId="21" fillId="0" borderId="15" xfId="20" applyFont="1" applyFill="1" applyBorder="1" applyAlignment="1" applyProtection="1">
      <alignment horizontal="distributed" vertical="center" wrapText="1"/>
      <protection/>
    </xf>
    <xf numFmtId="37" fontId="21" fillId="0" borderId="16" xfId="20" applyFont="1" applyFill="1" applyBorder="1" applyAlignment="1" applyProtection="1">
      <alignment horizontal="distributed" vertical="center" wrapText="1"/>
      <protection/>
    </xf>
    <xf numFmtId="37" fontId="21" fillId="0" borderId="17" xfId="20" applyFont="1" applyFill="1" applyBorder="1" applyAlignment="1" applyProtection="1">
      <alignment horizontal="distributed" vertical="center" wrapText="1"/>
      <protection/>
    </xf>
    <xf numFmtId="37" fontId="21" fillId="0" borderId="18" xfId="20" applyFont="1" applyFill="1" applyBorder="1" applyAlignment="1" applyProtection="1">
      <alignment horizontal="distributed" vertical="center" wrapText="1"/>
      <protection/>
    </xf>
    <xf numFmtId="37" fontId="21" fillId="0" borderId="18" xfId="20" applyFont="1" applyFill="1" applyBorder="1" applyAlignment="1" applyProtection="1">
      <alignment vertical="center" wrapText="1"/>
      <protection/>
    </xf>
    <xf numFmtId="37" fontId="21" fillId="0" borderId="19" xfId="20" applyFont="1" applyFill="1" applyBorder="1" applyAlignment="1" applyProtection="1">
      <alignment vertical="center" wrapText="1"/>
      <protection/>
    </xf>
    <xf numFmtId="37" fontId="21" fillId="2" borderId="3" xfId="20" applyFont="1" applyFill="1" applyBorder="1" applyAlignment="1" applyProtection="1">
      <alignment horizontal="distributed" vertical="center"/>
      <protection/>
    </xf>
    <xf numFmtId="37" fontId="21" fillId="2" borderId="6" xfId="20" applyFont="1" applyFill="1" applyBorder="1" applyAlignment="1" applyProtection="1">
      <alignment horizontal="distributed" vertical="center"/>
      <protection/>
    </xf>
    <xf numFmtId="37" fontId="21" fillId="2" borderId="14" xfId="20" applyFont="1" applyFill="1" applyBorder="1" applyAlignment="1" applyProtection="1">
      <alignment horizontal="distributed" vertical="center"/>
      <protection/>
    </xf>
    <xf numFmtId="37" fontId="21" fillId="0" borderId="14" xfId="20" applyFont="1" applyFill="1" applyBorder="1" applyAlignment="1" applyProtection="1">
      <alignment horizontal="distributed" vertical="center" wrapText="1"/>
      <protection/>
    </xf>
    <xf numFmtId="37" fontId="1" fillId="0" borderId="20" xfId="20" applyFont="1" applyFill="1" applyBorder="1" applyAlignment="1" applyProtection="1" quotePrefix="1">
      <alignment horizontal="distributed" vertical="center" wrapText="1"/>
      <protection/>
    </xf>
    <xf numFmtId="37" fontId="21" fillId="0" borderId="6" xfId="20" applyFont="1" applyFill="1" applyBorder="1" applyAlignment="1" applyProtection="1">
      <alignment horizontal="distributed" vertical="center" wrapText="1"/>
      <protection/>
    </xf>
    <xf numFmtId="37" fontId="21" fillId="0" borderId="20" xfId="20" applyFont="1" applyFill="1" applyBorder="1" applyAlignment="1" applyProtection="1" quotePrefix="1">
      <alignment horizontal="distributed" vertical="center" wrapText="1"/>
      <protection/>
    </xf>
    <xf numFmtId="37" fontId="21" fillId="0" borderId="6" xfId="20" applyFont="1" applyFill="1" applyBorder="1" applyAlignment="1" applyProtection="1" quotePrefix="1">
      <alignment horizontal="distributed" vertical="center" wrapText="1"/>
      <protection/>
    </xf>
    <xf numFmtId="37" fontId="21" fillId="0" borderId="14" xfId="20" applyFont="1" applyFill="1" applyBorder="1" applyAlignment="1" applyProtection="1" quotePrefix="1">
      <alignment horizontal="distributed" vertical="center" wrapText="1"/>
      <protection/>
    </xf>
    <xf numFmtId="37" fontId="21" fillId="0" borderId="21" xfId="20" applyFont="1" applyFill="1" applyBorder="1" applyAlignment="1">
      <alignment horizontal="distributed" vertical="center" wrapText="1"/>
      <protection/>
    </xf>
    <xf numFmtId="37" fontId="21" fillId="0" borderId="5" xfId="20" applyFont="1" applyFill="1" applyBorder="1" applyAlignment="1">
      <alignment horizontal="distributed" vertical="center" wrapText="1"/>
      <protection/>
    </xf>
    <xf numFmtId="37" fontId="21" fillId="0" borderId="13" xfId="20" applyFont="1" applyFill="1" applyBorder="1" applyAlignment="1">
      <alignment horizontal="distributed" vertical="center" wrapText="1"/>
      <protection/>
    </xf>
  </cellXfs>
  <cellStyles count="21">
    <cellStyle name="Normal" xfId="0"/>
    <cellStyle name="eng" xfId="15"/>
    <cellStyle name="lu" xfId="16"/>
    <cellStyle name="Normal - Style1" xfId="17"/>
    <cellStyle name="Normal_Basic Assumptions" xfId="18"/>
    <cellStyle name="sheet" xfId="19"/>
    <cellStyle name="一般_R09_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  <cellStyle name="巍葆 [0]_laroux" xfId="30"/>
    <cellStyle name="巍葆_laroux" xfId="31"/>
    <cellStyle name="鱔 [0]_laroux" xfId="32"/>
    <cellStyle name="鱔_laroux" xfId="33"/>
    <cellStyle name="遽_laroux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1:L41"/>
  <sheetViews>
    <sheetView tabSelected="1" view="pageBreakPreview" zoomScaleNormal="75" zoomScaleSheetLayoutView="100" workbookViewId="0" topLeftCell="A4">
      <pane xSplit="3" ySplit="5" topLeftCell="H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K9" sqref="K9"/>
    </sheetView>
  </sheetViews>
  <sheetFormatPr defaultColWidth="15.75390625" defaultRowHeight="15.75"/>
  <cols>
    <col min="1" max="1" width="29.625" style="9" customWidth="1"/>
    <col min="2" max="2" width="15.00390625" style="10" hidden="1" customWidth="1"/>
    <col min="3" max="3" width="14.25390625" style="10" hidden="1" customWidth="1"/>
    <col min="4" max="4" width="19.625" style="10" customWidth="1"/>
    <col min="5" max="5" width="16.875" style="61" customWidth="1"/>
    <col min="6" max="6" width="16.875" style="10" customWidth="1"/>
    <col min="7" max="7" width="16.875" style="61" customWidth="1"/>
    <col min="8" max="8" width="16.875" style="14" customWidth="1"/>
    <col min="9" max="9" width="15.625" style="10" customWidth="1"/>
    <col min="10" max="10" width="16.875" style="14" customWidth="1"/>
    <col min="11" max="11" width="19.625" style="10" customWidth="1"/>
    <col min="12" max="12" width="15.875" style="11" customWidth="1"/>
    <col min="13" max="16384" width="15.75390625" style="11" customWidth="1"/>
  </cols>
  <sheetData>
    <row r="1" spans="1:11" s="3" customFormat="1" ht="18" customHeight="1">
      <c r="A1" s="1"/>
      <c r="B1" s="2"/>
      <c r="C1" s="2"/>
      <c r="D1" s="2"/>
      <c r="F1" s="4"/>
      <c r="G1" s="5"/>
      <c r="H1" s="6"/>
      <c r="I1" s="2"/>
      <c r="J1" s="6"/>
      <c r="K1" s="2"/>
    </row>
    <row r="2" spans="1:11" s="3" customFormat="1" ht="36" customHeight="1">
      <c r="A2" s="7"/>
      <c r="B2" s="7"/>
      <c r="C2" s="7"/>
      <c r="D2" s="7"/>
      <c r="E2" s="7"/>
      <c r="F2" s="7" t="s">
        <v>1</v>
      </c>
      <c r="G2" s="8" t="s">
        <v>2</v>
      </c>
      <c r="H2" s="7"/>
      <c r="I2" s="7"/>
      <c r="J2" s="7"/>
      <c r="K2" s="7"/>
    </row>
    <row r="3" spans="1:11" s="3" customFormat="1" ht="18" customHeight="1">
      <c r="A3" s="1"/>
      <c r="B3" s="2"/>
      <c r="C3" s="2"/>
      <c r="D3" s="2"/>
      <c r="F3" s="4"/>
      <c r="G3" s="5"/>
      <c r="H3" s="6"/>
      <c r="I3" s="2"/>
      <c r="J3" s="6"/>
      <c r="K3" s="2"/>
    </row>
    <row r="4" spans="5:11" ht="32.25" customHeight="1" thickBot="1">
      <c r="E4" s="11"/>
      <c r="F4" s="12" t="s">
        <v>3</v>
      </c>
      <c r="G4" s="13" t="s">
        <v>4</v>
      </c>
      <c r="K4" s="15" t="s">
        <v>5</v>
      </c>
    </row>
    <row r="5" spans="1:11" ht="20.25" customHeight="1">
      <c r="A5" s="87" t="s">
        <v>6</v>
      </c>
      <c r="B5" s="82" t="s">
        <v>7</v>
      </c>
      <c r="C5" s="82" t="s">
        <v>8</v>
      </c>
      <c r="D5" s="84" t="s">
        <v>9</v>
      </c>
      <c r="E5" s="72" t="s">
        <v>10</v>
      </c>
      <c r="F5" s="73"/>
      <c r="G5" s="73" t="s">
        <v>11</v>
      </c>
      <c r="H5" s="73"/>
      <c r="I5" s="73"/>
      <c r="J5" s="73"/>
      <c r="K5" s="62" t="s">
        <v>12</v>
      </c>
    </row>
    <row r="6" spans="1:11" ht="20.25" customHeight="1">
      <c r="A6" s="88"/>
      <c r="B6" s="83"/>
      <c r="C6" s="83"/>
      <c r="D6" s="85"/>
      <c r="E6" s="74" t="s">
        <v>13</v>
      </c>
      <c r="F6" s="75"/>
      <c r="G6" s="76" t="s">
        <v>14</v>
      </c>
      <c r="H6" s="76"/>
      <c r="I6" s="77"/>
      <c r="J6" s="78" t="s">
        <v>15</v>
      </c>
      <c r="K6" s="63"/>
    </row>
    <row r="7" spans="1:11" s="16" customFormat="1" ht="20.25" customHeight="1">
      <c r="A7" s="88"/>
      <c r="B7" s="83"/>
      <c r="C7" s="83"/>
      <c r="D7" s="85"/>
      <c r="E7" s="69" t="s">
        <v>16</v>
      </c>
      <c r="F7" s="65" t="s">
        <v>17</v>
      </c>
      <c r="G7" s="67" t="s">
        <v>18</v>
      </c>
      <c r="H7" s="69" t="s">
        <v>19</v>
      </c>
      <c r="I7" s="71" t="s">
        <v>20</v>
      </c>
      <c r="J7" s="79"/>
      <c r="K7" s="63"/>
    </row>
    <row r="8" spans="1:11" s="16" customFormat="1" ht="20.25" customHeight="1">
      <c r="A8" s="89"/>
      <c r="B8" s="81"/>
      <c r="C8" s="81"/>
      <c r="D8" s="86"/>
      <c r="E8" s="81"/>
      <c r="F8" s="66"/>
      <c r="G8" s="68"/>
      <c r="H8" s="70"/>
      <c r="I8" s="70"/>
      <c r="J8" s="80"/>
      <c r="K8" s="64"/>
    </row>
    <row r="9" spans="1:11" s="24" customFormat="1" ht="21.75" customHeight="1">
      <c r="A9" s="17" t="s">
        <v>21</v>
      </c>
      <c r="B9" s="18">
        <v>7758070960</v>
      </c>
      <c r="C9" s="19">
        <v>-241732320</v>
      </c>
      <c r="D9" s="20">
        <v>96975887264.29</v>
      </c>
      <c r="E9" s="20"/>
      <c r="F9" s="21"/>
      <c r="G9" s="22"/>
      <c r="H9" s="20"/>
      <c r="I9" s="20"/>
      <c r="J9" s="20"/>
      <c r="K9" s="23">
        <f aca="true" t="shared" si="0" ref="K9:K36">D9+E9+F9+G9+H9+I9-J9</f>
        <v>96975887264.29</v>
      </c>
    </row>
    <row r="10" spans="1:11" s="24" customFormat="1" ht="21.75" customHeight="1">
      <c r="A10" s="25" t="s">
        <v>22</v>
      </c>
      <c r="B10" s="26">
        <f>(47737713-569689)+50968882+32060009</f>
        <v>130196915</v>
      </c>
      <c r="C10" s="27">
        <v>8160000</v>
      </c>
      <c r="D10" s="28">
        <v>130408006243.04</v>
      </c>
      <c r="E10" s="28"/>
      <c r="F10" s="29"/>
      <c r="G10" s="30"/>
      <c r="H10" s="28"/>
      <c r="I10" s="28">
        <v>2000000</v>
      </c>
      <c r="J10" s="28">
        <v>4000000000</v>
      </c>
      <c r="K10" s="31">
        <f t="shared" si="0"/>
        <v>126410006243.04</v>
      </c>
    </row>
    <row r="11" spans="1:11" s="24" customFormat="1" ht="21.75" customHeight="1">
      <c r="A11" s="25" t="s">
        <v>23</v>
      </c>
      <c r="B11" s="27"/>
      <c r="C11" s="27">
        <v>80000</v>
      </c>
      <c r="D11" s="28">
        <v>1000000</v>
      </c>
      <c r="E11" s="28"/>
      <c r="F11" s="29"/>
      <c r="G11" s="30"/>
      <c r="H11" s="28"/>
      <c r="I11" s="28"/>
      <c r="J11" s="28"/>
      <c r="K11" s="31">
        <f t="shared" si="0"/>
        <v>1000000</v>
      </c>
    </row>
    <row r="12" spans="1:11" s="24" customFormat="1" ht="21.75" customHeight="1">
      <c r="A12" s="25" t="s">
        <v>24</v>
      </c>
      <c r="B12" s="27"/>
      <c r="C12" s="27"/>
      <c r="D12" s="28">
        <v>400000000</v>
      </c>
      <c r="E12" s="28"/>
      <c r="F12" s="29"/>
      <c r="G12" s="30"/>
      <c r="H12" s="28">
        <v>699999915</v>
      </c>
      <c r="I12" s="28"/>
      <c r="J12" s="28"/>
      <c r="K12" s="31">
        <f t="shared" si="0"/>
        <v>1099999915</v>
      </c>
    </row>
    <row r="13" spans="1:11" s="24" customFormat="1" ht="21.75" customHeight="1">
      <c r="A13" s="25" t="s">
        <v>25</v>
      </c>
      <c r="B13" s="27">
        <v>2865581280</v>
      </c>
      <c r="C13" s="32">
        <v>185609680</v>
      </c>
      <c r="D13" s="28">
        <v>37511751324.28</v>
      </c>
      <c r="E13" s="28">
        <v>300000000</v>
      </c>
      <c r="F13" s="29">
        <v>3418002</v>
      </c>
      <c r="G13" s="30"/>
      <c r="H13" s="28"/>
      <c r="I13" s="28">
        <v>1196035</v>
      </c>
      <c r="J13" s="28"/>
      <c r="K13" s="31">
        <f t="shared" si="0"/>
        <v>37816365361.28</v>
      </c>
    </row>
    <row r="14" spans="1:11" s="24" customFormat="1" ht="21.75" customHeight="1">
      <c r="A14" s="25" t="s">
        <v>26</v>
      </c>
      <c r="B14" s="27">
        <v>3630947280</v>
      </c>
      <c r="C14" s="32"/>
      <c r="D14" s="28">
        <v>59568385082</v>
      </c>
      <c r="E14" s="28"/>
      <c r="F14" s="29"/>
      <c r="G14" s="30"/>
      <c r="H14" s="28">
        <v>878182300</v>
      </c>
      <c r="I14" s="28"/>
      <c r="J14" s="28"/>
      <c r="K14" s="31">
        <f t="shared" si="0"/>
        <v>60446567382</v>
      </c>
    </row>
    <row r="15" spans="1:11" s="24" customFormat="1" ht="21.75" customHeight="1">
      <c r="A15" s="25" t="s">
        <v>27</v>
      </c>
      <c r="B15" s="33">
        <v>2306315760</v>
      </c>
      <c r="C15" s="27"/>
      <c r="D15" s="28">
        <v>28828946648.02</v>
      </c>
      <c r="E15" s="28"/>
      <c r="F15" s="29"/>
      <c r="G15" s="30"/>
      <c r="H15" s="28"/>
      <c r="I15" s="28"/>
      <c r="J15" s="28"/>
      <c r="K15" s="31">
        <f t="shared" si="0"/>
        <v>28828946648.02</v>
      </c>
    </row>
    <row r="16" spans="1:11" s="24" customFormat="1" ht="21.75" customHeight="1">
      <c r="A16" s="25" t="s">
        <v>28</v>
      </c>
      <c r="B16" s="33">
        <v>2306315760</v>
      </c>
      <c r="C16" s="27"/>
      <c r="D16" s="28"/>
      <c r="E16" s="28"/>
      <c r="F16" s="29"/>
      <c r="G16" s="30"/>
      <c r="H16" s="28">
        <v>4500334230</v>
      </c>
      <c r="I16" s="28"/>
      <c r="J16" s="28"/>
      <c r="K16" s="31">
        <f t="shared" si="0"/>
        <v>4500334230</v>
      </c>
    </row>
    <row r="17" spans="1:11" s="34" customFormat="1" ht="21.75" customHeight="1">
      <c r="A17" s="25" t="s">
        <v>29</v>
      </c>
      <c r="B17" s="33">
        <v>9276614080</v>
      </c>
      <c r="C17" s="26">
        <f>6509192-130000</f>
        <v>6379192</v>
      </c>
      <c r="D17" s="28">
        <v>130069672845.77002</v>
      </c>
      <c r="E17" s="28">
        <v>141000000</v>
      </c>
      <c r="F17" s="29"/>
      <c r="G17" s="30">
        <v>70124439</v>
      </c>
      <c r="H17" s="28">
        <v>6717686000</v>
      </c>
      <c r="I17" s="28">
        <v>3285987</v>
      </c>
      <c r="J17" s="28">
        <v>235145090</v>
      </c>
      <c r="K17" s="31">
        <f t="shared" si="0"/>
        <v>136766624181.77002</v>
      </c>
    </row>
    <row r="18" spans="1:11" s="35" customFormat="1" ht="21.75" customHeight="1">
      <c r="A18" s="25" t="s">
        <v>30</v>
      </c>
      <c r="B18" s="33">
        <v>1845804400</v>
      </c>
      <c r="C18" s="33">
        <v>98323520</v>
      </c>
      <c r="D18" s="28">
        <v>27819792422.91</v>
      </c>
      <c r="E18" s="28">
        <v>485689562</v>
      </c>
      <c r="F18" s="29">
        <v>2208256000</v>
      </c>
      <c r="G18" s="30">
        <v>281395662</v>
      </c>
      <c r="H18" s="28">
        <v>290000000</v>
      </c>
      <c r="I18" s="28">
        <v>22350</v>
      </c>
      <c r="J18" s="28"/>
      <c r="K18" s="31">
        <f t="shared" si="0"/>
        <v>31085155996.91</v>
      </c>
    </row>
    <row r="19" spans="1:11" s="35" customFormat="1" ht="21.75" customHeight="1">
      <c r="A19" s="25" t="s">
        <v>31</v>
      </c>
      <c r="B19" s="33">
        <v>425763920</v>
      </c>
      <c r="C19" s="33">
        <v>30000000</v>
      </c>
      <c r="D19" s="28">
        <v>6263202288</v>
      </c>
      <c r="E19" s="28">
        <v>1107838000</v>
      </c>
      <c r="F19" s="29"/>
      <c r="G19" s="30"/>
      <c r="H19" s="28">
        <v>165758000</v>
      </c>
      <c r="I19" s="28">
        <v>478386</v>
      </c>
      <c r="J19" s="28"/>
      <c r="K19" s="31">
        <f t="shared" si="0"/>
        <v>7537276674</v>
      </c>
    </row>
    <row r="20" spans="1:11" s="35" customFormat="1" ht="21.75" customHeight="1">
      <c r="A20" s="25" t="s">
        <v>32</v>
      </c>
      <c r="B20" s="33"/>
      <c r="C20" s="36">
        <v>13638160</v>
      </c>
      <c r="D20" s="28">
        <v>675811680.53</v>
      </c>
      <c r="E20" s="28"/>
      <c r="F20" s="29"/>
      <c r="G20" s="30"/>
      <c r="H20" s="28">
        <v>135000000</v>
      </c>
      <c r="I20" s="28">
        <v>14995500</v>
      </c>
      <c r="J20" s="28"/>
      <c r="K20" s="31">
        <f t="shared" si="0"/>
        <v>825807180.53</v>
      </c>
    </row>
    <row r="21" spans="1:11" s="34" customFormat="1" ht="21.75" customHeight="1">
      <c r="A21" s="25" t="s">
        <v>33</v>
      </c>
      <c r="B21" s="33">
        <v>104936560</v>
      </c>
      <c r="C21" s="33">
        <v>230452480</v>
      </c>
      <c r="D21" s="28">
        <v>4537213555</v>
      </c>
      <c r="E21" s="28"/>
      <c r="F21" s="29"/>
      <c r="G21" s="30">
        <v>1594862</v>
      </c>
      <c r="H21" s="28">
        <v>32715000</v>
      </c>
      <c r="I21" s="28"/>
      <c r="J21" s="28">
        <v>280000</v>
      </c>
      <c r="K21" s="31">
        <f t="shared" si="0"/>
        <v>4571243417</v>
      </c>
    </row>
    <row r="22" spans="1:11" s="34" customFormat="1" ht="21.75" customHeight="1">
      <c r="A22" s="25" t="s">
        <v>34</v>
      </c>
      <c r="B22" s="33">
        <v>29312240</v>
      </c>
      <c r="C22" s="33">
        <v>211775040</v>
      </c>
      <c r="D22" s="28">
        <v>4799246866</v>
      </c>
      <c r="E22" s="28"/>
      <c r="F22" s="29"/>
      <c r="G22" s="30">
        <v>2184445204</v>
      </c>
      <c r="H22" s="28">
        <v>1923421000</v>
      </c>
      <c r="I22" s="28"/>
      <c r="J22" s="28">
        <v>54829</v>
      </c>
      <c r="K22" s="31">
        <f t="shared" si="0"/>
        <v>8907058241</v>
      </c>
    </row>
    <row r="23" spans="1:11" s="38" customFormat="1" ht="21.75" customHeight="1">
      <c r="A23" s="37" t="s">
        <v>35</v>
      </c>
      <c r="B23" s="33">
        <v>300802000</v>
      </c>
      <c r="C23" s="26">
        <f>53734-592</f>
        <v>53142</v>
      </c>
      <c r="D23" s="28">
        <v>3837039919.08</v>
      </c>
      <c r="E23" s="28"/>
      <c r="F23" s="29"/>
      <c r="G23" s="30"/>
      <c r="H23" s="28"/>
      <c r="I23" s="28"/>
      <c r="J23" s="28"/>
      <c r="K23" s="31">
        <f t="shared" si="0"/>
        <v>3837039919.08</v>
      </c>
    </row>
    <row r="24" spans="1:11" s="24" customFormat="1" ht="21.75" customHeight="1">
      <c r="A24" s="25" t="s">
        <v>36</v>
      </c>
      <c r="B24" s="33">
        <v>2762805760</v>
      </c>
      <c r="C24" s="27">
        <v>132000000</v>
      </c>
      <c r="D24" s="28">
        <v>38276972077.03</v>
      </c>
      <c r="E24" s="28"/>
      <c r="F24" s="29"/>
      <c r="G24" s="30"/>
      <c r="H24" s="28">
        <v>1945467000</v>
      </c>
      <c r="I24" s="28"/>
      <c r="J24" s="28">
        <v>2071730863.25</v>
      </c>
      <c r="K24" s="31">
        <f t="shared" si="0"/>
        <v>38150708213.78</v>
      </c>
    </row>
    <row r="25" spans="1:11" s="24" customFormat="1" ht="21.75" customHeight="1">
      <c r="A25" s="25" t="s">
        <v>37</v>
      </c>
      <c r="B25" s="33">
        <v>1087317680</v>
      </c>
      <c r="C25" s="27">
        <v>1231818880</v>
      </c>
      <c r="D25" s="28">
        <v>37289405054</v>
      </c>
      <c r="E25" s="28">
        <v>595322964</v>
      </c>
      <c r="F25" s="29"/>
      <c r="G25" s="30">
        <v>43637272</v>
      </c>
      <c r="H25" s="28"/>
      <c r="I25" s="28"/>
      <c r="J25" s="28"/>
      <c r="K25" s="31">
        <f t="shared" si="0"/>
        <v>37928365290</v>
      </c>
    </row>
    <row r="26" spans="1:11" s="24" customFormat="1" ht="21.75" customHeight="1">
      <c r="A26" s="25" t="s">
        <v>38</v>
      </c>
      <c r="B26" s="33">
        <v>42924054960</v>
      </c>
      <c r="C26" s="27">
        <v>2869609520</v>
      </c>
      <c r="D26" s="28">
        <v>593286045472.49</v>
      </c>
      <c r="E26" s="28">
        <v>18630163000</v>
      </c>
      <c r="F26" s="29">
        <v>28057394000</v>
      </c>
      <c r="G26" s="30">
        <v>3000165246</v>
      </c>
      <c r="H26" s="28">
        <v>7043000000</v>
      </c>
      <c r="I26" s="28"/>
      <c r="J26" s="28">
        <v>1103741132</v>
      </c>
      <c r="K26" s="31">
        <f t="shared" si="0"/>
        <v>648913026586.49</v>
      </c>
    </row>
    <row r="27" spans="1:11" s="35" customFormat="1" ht="21.75" customHeight="1">
      <c r="A27" s="25" t="s">
        <v>39</v>
      </c>
      <c r="B27" s="33">
        <v>1119737280</v>
      </c>
      <c r="C27" s="27"/>
      <c r="D27" s="28">
        <v>13996716037</v>
      </c>
      <c r="E27" s="28">
        <v>110776108</v>
      </c>
      <c r="F27" s="29"/>
      <c r="G27" s="30"/>
      <c r="H27" s="28"/>
      <c r="I27" s="28"/>
      <c r="J27" s="28"/>
      <c r="K27" s="31">
        <f t="shared" si="0"/>
        <v>14107492145</v>
      </c>
    </row>
    <row r="28" spans="1:11" s="35" customFormat="1" ht="21.75" customHeight="1">
      <c r="A28" s="25" t="s">
        <v>40</v>
      </c>
      <c r="B28" s="33">
        <v>3295727600</v>
      </c>
      <c r="C28" s="33">
        <v>30810640</v>
      </c>
      <c r="D28" s="28">
        <v>41881727913</v>
      </c>
      <c r="E28" s="28">
        <v>1742570393</v>
      </c>
      <c r="F28" s="29">
        <v>500000000</v>
      </c>
      <c r="G28" s="30"/>
      <c r="H28" s="28"/>
      <c r="I28" s="28">
        <v>409172</v>
      </c>
      <c r="J28" s="28">
        <v>409172</v>
      </c>
      <c r="K28" s="31">
        <f t="shared" si="0"/>
        <v>44124298306</v>
      </c>
    </row>
    <row r="29" spans="1:11" s="35" customFormat="1" ht="21.75" customHeight="1">
      <c r="A29" s="25" t="s">
        <v>41</v>
      </c>
      <c r="B29" s="33">
        <v>4144494640</v>
      </c>
      <c r="C29" s="27">
        <v>538783120</v>
      </c>
      <c r="D29" s="28">
        <v>61406273701.5</v>
      </c>
      <c r="E29" s="28"/>
      <c r="F29" s="29">
        <v>1487976000</v>
      </c>
      <c r="G29" s="30"/>
      <c r="H29" s="28">
        <v>1528085000</v>
      </c>
      <c r="I29" s="28"/>
      <c r="J29" s="28"/>
      <c r="K29" s="31">
        <f t="shared" si="0"/>
        <v>64422334701.5</v>
      </c>
    </row>
    <row r="30" spans="1:11" s="24" customFormat="1" ht="21.75" customHeight="1">
      <c r="A30" s="25" t="s">
        <v>42</v>
      </c>
      <c r="B30" s="33">
        <v>5747440</v>
      </c>
      <c r="C30" s="33"/>
      <c r="D30" s="28">
        <v>71842984.34</v>
      </c>
      <c r="E30" s="28"/>
      <c r="F30" s="29"/>
      <c r="G30" s="30"/>
      <c r="H30" s="28"/>
      <c r="I30" s="28"/>
      <c r="J30" s="28"/>
      <c r="K30" s="31">
        <f t="shared" si="0"/>
        <v>71842984.34</v>
      </c>
    </row>
    <row r="31" spans="1:11" s="35" customFormat="1" ht="21.75" customHeight="1">
      <c r="A31" s="25" t="s">
        <v>43</v>
      </c>
      <c r="B31" s="33">
        <v>816777280</v>
      </c>
      <c r="C31" s="26">
        <f>3945807-170477</f>
        <v>3775330</v>
      </c>
      <c r="D31" s="28">
        <v>13994818325.66</v>
      </c>
      <c r="E31" s="28"/>
      <c r="F31" s="29"/>
      <c r="G31" s="30"/>
      <c r="H31" s="28">
        <v>50000000</v>
      </c>
      <c r="I31" s="28">
        <v>1598277</v>
      </c>
      <c r="J31" s="28">
        <v>8930588.03</v>
      </c>
      <c r="K31" s="31">
        <f t="shared" si="0"/>
        <v>14037486014.63</v>
      </c>
    </row>
    <row r="32" spans="1:11" s="35" customFormat="1" ht="21.75" customHeight="1">
      <c r="A32" s="25" t="s">
        <v>44</v>
      </c>
      <c r="B32" s="33">
        <v>16640000</v>
      </c>
      <c r="C32" s="39"/>
      <c r="D32" s="28">
        <v>208000000</v>
      </c>
      <c r="E32" s="28"/>
      <c r="F32" s="29"/>
      <c r="G32" s="30"/>
      <c r="H32" s="28"/>
      <c r="I32" s="28"/>
      <c r="J32" s="28"/>
      <c r="K32" s="31">
        <f t="shared" si="0"/>
        <v>208000000</v>
      </c>
    </row>
    <row r="33" spans="1:11" s="35" customFormat="1" ht="21.75" customHeight="1">
      <c r="A33" s="25" t="s">
        <v>45</v>
      </c>
      <c r="B33" s="33">
        <v>16640000</v>
      </c>
      <c r="C33" s="39"/>
      <c r="D33" s="28"/>
      <c r="E33" s="28"/>
      <c r="F33" s="29"/>
      <c r="G33" s="30"/>
      <c r="H33" s="28">
        <v>930000</v>
      </c>
      <c r="I33" s="28"/>
      <c r="J33" s="28"/>
      <c r="K33" s="31">
        <f t="shared" si="0"/>
        <v>930000</v>
      </c>
    </row>
    <row r="34" spans="1:11" s="24" customFormat="1" ht="21.75" customHeight="1">
      <c r="A34" s="25" t="s">
        <v>46</v>
      </c>
      <c r="B34" s="27">
        <v>34855600</v>
      </c>
      <c r="C34" s="27">
        <v>1600000</v>
      </c>
      <c r="D34" s="28">
        <v>485694757</v>
      </c>
      <c r="E34" s="28">
        <v>30000000</v>
      </c>
      <c r="F34" s="29"/>
      <c r="G34" s="30"/>
      <c r="H34" s="28"/>
      <c r="I34" s="28"/>
      <c r="J34" s="28"/>
      <c r="K34" s="31">
        <f t="shared" si="0"/>
        <v>515694757</v>
      </c>
    </row>
    <row r="35" spans="1:11" s="24" customFormat="1" ht="21.75" customHeight="1">
      <c r="A35" s="25" t="s">
        <v>47</v>
      </c>
      <c r="B35" s="27">
        <v>544793520</v>
      </c>
      <c r="C35" s="26">
        <v>39243680</v>
      </c>
      <c r="D35" s="28">
        <v>7799290600.5</v>
      </c>
      <c r="E35" s="28"/>
      <c r="F35" s="29"/>
      <c r="G35" s="30"/>
      <c r="H35" s="28">
        <v>465000000</v>
      </c>
      <c r="I35" s="28"/>
      <c r="J35" s="28"/>
      <c r="K35" s="31">
        <f t="shared" si="0"/>
        <v>8264290600.5</v>
      </c>
    </row>
    <row r="36" spans="1:11" s="24" customFormat="1" ht="21.75" customHeight="1">
      <c r="A36" s="25" t="s">
        <v>48</v>
      </c>
      <c r="B36" s="27">
        <v>544793520</v>
      </c>
      <c r="C36" s="26">
        <v>39243680</v>
      </c>
      <c r="D36" s="28"/>
      <c r="E36" s="28"/>
      <c r="F36" s="29"/>
      <c r="G36" s="30">
        <v>127203259</v>
      </c>
      <c r="H36" s="28"/>
      <c r="I36" s="28"/>
      <c r="J36" s="28"/>
      <c r="K36" s="31">
        <f t="shared" si="0"/>
        <v>127203259</v>
      </c>
    </row>
    <row r="37" spans="1:11" s="24" customFormat="1" ht="27.75" customHeight="1">
      <c r="A37" s="25"/>
      <c r="B37" s="33"/>
      <c r="C37" s="27"/>
      <c r="D37" s="40"/>
      <c r="E37" s="41"/>
      <c r="F37" s="42"/>
      <c r="G37" s="43"/>
      <c r="H37" s="44"/>
      <c r="I37" s="41"/>
      <c r="J37" s="44"/>
      <c r="K37" s="42"/>
    </row>
    <row r="38" spans="1:12" ht="27" customHeight="1" thickBot="1">
      <c r="A38" s="45" t="s">
        <v>0</v>
      </c>
      <c r="B38" s="46">
        <f>SUM(B9:B35)/2</f>
        <v>43875126457.5</v>
      </c>
      <c r="C38" s="46">
        <f>SUM(C9:C35)/2</f>
        <v>2695190032</v>
      </c>
      <c r="D38" s="47">
        <f aca="true" t="shared" si="1" ref="D38:K38">SUM(D9:D36)</f>
        <v>1340392743061.44</v>
      </c>
      <c r="E38" s="47">
        <f t="shared" si="1"/>
        <v>23143360027</v>
      </c>
      <c r="F38" s="48">
        <f t="shared" si="1"/>
        <v>32257044002</v>
      </c>
      <c r="G38" s="49">
        <f t="shared" si="1"/>
        <v>5708565944</v>
      </c>
      <c r="H38" s="47">
        <f t="shared" si="1"/>
        <v>26375578445</v>
      </c>
      <c r="I38" s="47">
        <f t="shared" si="1"/>
        <v>23985707</v>
      </c>
      <c r="J38" s="47">
        <f t="shared" si="1"/>
        <v>7420291674.28</v>
      </c>
      <c r="K38" s="48">
        <f t="shared" si="1"/>
        <v>1420480985512.16</v>
      </c>
      <c r="L38" s="50"/>
    </row>
    <row r="39" spans="1:7" ht="14.25" customHeight="1">
      <c r="A39" s="51" t="s">
        <v>49</v>
      </c>
      <c r="B39" s="52"/>
      <c r="C39" s="52"/>
      <c r="D39" s="52"/>
      <c r="E39" s="53"/>
      <c r="F39" s="52"/>
      <c r="G39" s="54"/>
    </row>
    <row r="40" spans="1:11" s="59" customFormat="1" ht="13.5" customHeight="1">
      <c r="A40" s="55"/>
      <c r="B40" s="55"/>
      <c r="C40" s="55">
        <v>77549287</v>
      </c>
      <c r="D40" s="55"/>
      <c r="E40" s="56"/>
      <c r="F40" s="55"/>
      <c r="G40" s="56"/>
      <c r="H40" s="57"/>
      <c r="I40" s="58"/>
      <c r="J40" s="57"/>
      <c r="K40" s="58"/>
    </row>
    <row r="41" spans="4:11" ht="15.75">
      <c r="D41" s="60"/>
      <c r="E41" s="60"/>
      <c r="F41" s="60"/>
      <c r="G41" s="60"/>
      <c r="H41" s="60"/>
      <c r="I41" s="60"/>
      <c r="J41" s="60"/>
      <c r="K41" s="60"/>
    </row>
  </sheetData>
  <mergeCells count="15">
    <mergeCell ref="E7:E8"/>
    <mergeCell ref="C5:C8"/>
    <mergeCell ref="D5:D8"/>
    <mergeCell ref="A5:A8"/>
    <mergeCell ref="B5:B8"/>
    <mergeCell ref="K5:K8"/>
    <mergeCell ref="F7:F8"/>
    <mergeCell ref="G7:G8"/>
    <mergeCell ref="H7:H8"/>
    <mergeCell ref="I7:I8"/>
    <mergeCell ref="E5:F5"/>
    <mergeCell ref="G5:J5"/>
    <mergeCell ref="E6:F6"/>
    <mergeCell ref="G6:I6"/>
    <mergeCell ref="J6:J8"/>
  </mergeCells>
  <dataValidations count="1">
    <dataValidation type="decimal" operator="greaterThanOrEqual" allowBlank="1" showInputMessage="1" showErrorMessage="1" sqref="J9:J36">
      <formula1>0</formula1>
    </dataValidation>
  </dataValidations>
  <printOptions horizontalCentered="1"/>
  <pageMargins left="0.5905511811023623" right="0.5905511811023623" top="0.4724409448818898" bottom="0.8267716535433072" header="0.5118110236220472" footer="0.5118110236220472"/>
  <pageSetup horizontalDpi="600" verticalDpi="600" orientation="portrait" pageOrder="overThenDown" paperSize="9" scale="89" r:id="rId1"/>
  <rowBreaks count="1" manualBreakCount="1">
    <brk id="9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cp:lastPrinted>2011-04-13T08:16:38Z</cp:lastPrinted>
  <dcterms:created xsi:type="dcterms:W3CDTF">2011-04-05T09:52:08Z</dcterms:created>
  <dcterms:modified xsi:type="dcterms:W3CDTF">2011-04-13T08:19:06Z</dcterms:modified>
  <cp:category/>
  <cp:version/>
  <cp:contentType/>
  <cp:contentStatus/>
</cp:coreProperties>
</file>