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'表4'!$A$1:$H$91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B102</author>
  </authors>
  <commentList>
    <comment ref="B90" authorId="0">
      <text>
        <r>
          <rPr>
            <b/>
            <sz val="9"/>
            <rFont val="新細明體"/>
            <family val="1"/>
          </rPr>
          <t>B102:</t>
        </r>
        <r>
          <rPr>
            <sz val="9"/>
            <rFont val="新細明體"/>
            <family val="1"/>
          </rPr>
          <t xml:space="preserve">
固定資產：
營業基金209,871,240千元
作業基金50,464,224千元
增加投資：
營業基金21,591,318千元
作業基金1,170,000千元
以上共計283,096,782千元.  </t>
        </r>
      </text>
    </comment>
    <comment ref="B91" authorId="0">
      <text>
        <r>
          <rPr>
            <b/>
            <sz val="9"/>
            <rFont val="新細明體"/>
            <family val="1"/>
          </rPr>
          <t>B102:
總預算現金增撥</t>
        </r>
        <r>
          <rPr>
            <sz val="9"/>
            <rFont val="新細明體"/>
            <family val="1"/>
          </rPr>
          <t xml:space="preserve">：
營業基金16,626,867千元
非營業基金8,711,361千元
以上共計25,338,228千元.  </t>
        </r>
      </text>
    </comment>
  </commentList>
</comments>
</file>

<file path=xl/sharedStrings.xml><?xml version="1.0" encoding="utf-8"?>
<sst xmlns="http://schemas.openxmlformats.org/spreadsheetml/2006/main" count="103" uniqueCount="99">
  <si>
    <t>基金別預算分析表</t>
  </si>
  <si>
    <t>單位：新臺幣千元</t>
  </si>
  <si>
    <t>基金別</t>
  </si>
  <si>
    <t>本年度與上年度比較</t>
  </si>
  <si>
    <t>收入</t>
  </si>
  <si>
    <t>支出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</si>
  <si>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</si>
  <si>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</si>
  <si>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</si>
  <si>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</si>
  <si>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</si>
  <si>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</si>
  <si>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</si>
  <si>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</si>
  <si>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</si>
  <si>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</si>
  <si>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</si>
  <si>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</si>
  <si>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</si>
  <si>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</si>
  <si>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</si>
  <si>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</si>
  <si>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</si>
  <si>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</si>
  <si>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</si>
  <si>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</si>
  <si>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</si>
  <si>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</si>
  <si>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</si>
  <si>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</si>
  <si>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</si>
  <si>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</si>
  <si>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</si>
  <si>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</si>
  <si>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</si>
  <si>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</si>
  <si>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</si>
  <si>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金融監督管理基金</t>
  </si>
  <si>
    <t>本年度預算數</t>
  </si>
  <si>
    <r>
      <t>頁碼字體1</t>
    </r>
    <r>
      <rPr>
        <sz val="12"/>
        <rFont val="新細明體"/>
        <family val="1"/>
      </rPr>
      <t>9,couriersPS</t>
    </r>
  </si>
  <si>
    <t>2.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</si>
  <si>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</si>
  <si>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</si>
  <si>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</si>
  <si>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</si>
  <si>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</si>
  <si>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</si>
  <si>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</si>
  <si>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</si>
  <si>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</si>
  <si>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</si>
  <si>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</si>
  <si>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</si>
  <si>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</si>
  <si>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</si>
  <si>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附註：</t>
  </si>
  <si>
    <t>1.</t>
  </si>
  <si>
    <t>二、特種基金</t>
  </si>
  <si>
    <t>(一)營業部分</t>
  </si>
  <si>
    <t>臺灣港務公司</t>
  </si>
  <si>
    <t>桃園國際機場股份有限公司</t>
  </si>
  <si>
    <t>勞工保險局</t>
  </si>
  <si>
    <t>中央政府總預算案</t>
  </si>
  <si>
    <t>普通基金之「收入」及「支出」分別為總預算之歲入及歲出。</t>
  </si>
  <si>
    <t>特別預算之收入不含自償性財源；支出不含自償性經費。</t>
  </si>
  <si>
    <t>(二)非營業部分－作業基金</t>
  </si>
  <si>
    <t>國民年金保險基金</t>
  </si>
  <si>
    <t>中央都市更新基金</t>
  </si>
  <si>
    <t>國有財產開發基金</t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</si>
  <si>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</si>
  <si>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</si>
  <si>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</si>
  <si>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</si>
  <si>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管制藥品製藥工廠作業基金</t>
  </si>
  <si>
    <t>全民健康保險基金</t>
  </si>
  <si>
    <t>國立文化機構作業基金</t>
  </si>
  <si>
    <t>考選業務基金</t>
  </si>
  <si>
    <t>(三)非營業部分－債務基金</t>
  </si>
  <si>
    <t>(四)非營業部分－特別收入
　  基金</t>
  </si>
  <si>
    <t>花東地區永續發展基金</t>
  </si>
  <si>
    <t>研發替代役基金</t>
  </si>
  <si>
    <t>警察消防海巡移民空勤人員及協勤民力安全基金</t>
  </si>
  <si>
    <t>運動發展基金</t>
  </si>
  <si>
    <t>地方產業發展基金</t>
  </si>
  <si>
    <t>通訊傳播監督管理基金</t>
  </si>
  <si>
    <t>有線廣播電視事業發展基金</t>
  </si>
  <si>
    <t>(五)非營業部分－資本計畫
　  基金</t>
  </si>
  <si>
    <t>國軍營舍及設施改建基金</t>
  </si>
  <si>
    <t>上年度預算數</t>
  </si>
  <si>
    <t>中華民國103年度</t>
  </si>
  <si>
    <r>
      <t>國立大學校院校務基金(5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所學校綜計)</t>
    </r>
  </si>
  <si>
    <t>水資源作業基金</t>
  </si>
  <si>
    <t>中央研究院科學研究基金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</si>
  <si>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</si>
  <si>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總預算103年度現金撥充基金253億元，作為各該基金興建其設施、設備所需資金，因非經常性收支，故均未計入前開各基金之收入及支出。</t>
  </si>
  <si>
    <r>
      <t>特種基金之營業部分及非營業部分之作業基金，其固定資產建設改良擴充、資金轉投資等資本支出，103年度共計2,8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億元，未列入各該基金之支出。</t>
    </r>
  </si>
  <si>
    <t>一、普通基金</t>
  </si>
  <si>
    <t>(一)總預算部分</t>
  </si>
  <si>
    <t>(二)特別預算部分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</si>
</sst>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9"/>
      <name val="新細明體"/>
      <family val="1"/>
    </font>
    <font>
      <sz val="11"/>
      <color indexed="8"/>
      <name val="Arial"/>
      <family val="2"/>
    </font>
    <font>
      <b/>
      <sz val="9"/>
      <name val="新細明體"/>
      <family val="1"/>
    </font>
    <font>
      <sz val="11"/>
      <color indexed="10"/>
      <name val="Arial"/>
      <family val="2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04" fontId="2" fillId="2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0" xfId="19" applyNumberFormat="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182" fontId="16" fillId="0" borderId="3" xfId="0" applyNumberFormat="1" applyFont="1" applyFill="1" applyBorder="1" applyAlignment="1">
      <alignment vertical="top"/>
    </xf>
    <xf numFmtId="182" fontId="16" fillId="0" borderId="4" xfId="0" applyNumberFormat="1" applyFont="1" applyFill="1" applyBorder="1" applyAlignment="1">
      <alignment vertical="top"/>
    </xf>
    <xf numFmtId="41" fontId="16" fillId="0" borderId="3" xfId="0" applyNumberFormat="1" applyFont="1" applyFill="1" applyBorder="1" applyAlignment="1">
      <alignment vertical="top"/>
    </xf>
    <xf numFmtId="0" fontId="0" fillId="0" borderId="0" xfId="19" applyNumberFormat="1" applyFont="1" applyFill="1" applyAlignment="1">
      <alignment vertical="center"/>
      <protection/>
    </xf>
    <xf numFmtId="0" fontId="0" fillId="3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left" vertical="top" wrapText="1" shrinkToFit="1"/>
      <protection/>
    </xf>
    <xf numFmtId="203" fontId="0" fillId="0" borderId="0" xfId="0" applyNumberFormat="1" applyFont="1" applyFill="1" applyAlignment="1">
      <alignment vertical="top"/>
    </xf>
    <xf numFmtId="0" fontId="0" fillId="0" borderId="5" xfId="0" applyFont="1" applyFill="1" applyBorder="1" applyAlignment="1" applyProtection="1">
      <alignment vertical="top" wrapText="1" shrinkToFit="1"/>
      <protection/>
    </xf>
    <xf numFmtId="182" fontId="16" fillId="0" borderId="6" xfId="0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182" fontId="18" fillId="0" borderId="3" xfId="0" applyNumberFormat="1" applyFont="1" applyFill="1" applyBorder="1" applyAlignment="1">
      <alignment vertical="top"/>
    </xf>
    <xf numFmtId="41" fontId="18" fillId="0" borderId="3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2" fontId="5" fillId="0" borderId="0" xfId="0" applyNumberFormat="1" applyFont="1" applyAlignment="1">
      <alignment horizontal="distributed" vertical="center"/>
    </xf>
    <xf numFmtId="0" fontId="0" fillId="0" borderId="0" xfId="0" applyFont="1" applyFill="1" applyBorder="1" applyAlignment="1" applyProtection="1">
      <alignment vertical="top" wrapText="1" shrinkToFit="1"/>
      <protection/>
    </xf>
    <xf numFmtId="18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vertical="top" wrapText="1" shrinkToFit="1"/>
    </xf>
    <xf numFmtId="0" fontId="0" fillId="0" borderId="0" xfId="0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203" fontId="0" fillId="0" borderId="0" xfId="0" applyNumberFormat="1" applyFont="1" applyFill="1" applyBorder="1" applyAlignment="1">
      <alignment vertical="top"/>
    </xf>
    <xf numFmtId="186" fontId="18" fillId="0" borderId="3" xfId="20" applyNumberFormat="1" applyFont="1" applyFill="1" applyBorder="1" applyAlignment="1">
      <alignment vertical="top"/>
    </xf>
    <xf numFmtId="182" fontId="18" fillId="0" borderId="4" xfId="0" applyNumberFormat="1" applyFont="1" applyFill="1" applyBorder="1" applyAlignment="1">
      <alignment vertical="top"/>
    </xf>
    <xf numFmtId="186" fontId="0" fillId="0" borderId="0" xfId="0" applyNumberFormat="1" applyFill="1" applyAlignment="1">
      <alignment/>
    </xf>
    <xf numFmtId="0" fontId="0" fillId="0" borderId="0" xfId="0" applyFont="1" applyFill="1" applyAlignment="1">
      <alignment vertical="top"/>
    </xf>
    <xf numFmtId="203" fontId="0" fillId="0" borderId="7" xfId="0" applyNumberFormat="1" applyFont="1" applyFill="1" applyBorder="1" applyAlignment="1">
      <alignment vertical="top"/>
    </xf>
    <xf numFmtId="0" fontId="0" fillId="0" borderId="8" xfId="0" applyFont="1" applyFill="1" applyBorder="1" applyAlignment="1" applyProtection="1">
      <alignment vertical="top" wrapText="1" shrinkToFit="1"/>
      <protection/>
    </xf>
    <xf numFmtId="182" fontId="18" fillId="0" borderId="9" xfId="0" applyNumberFormat="1" applyFont="1" applyFill="1" applyBorder="1" applyAlignment="1">
      <alignment vertical="top"/>
    </xf>
    <xf numFmtId="182" fontId="16" fillId="0" borderId="9" xfId="0" applyNumberFormat="1" applyFont="1" applyFill="1" applyBorder="1" applyAlignment="1">
      <alignment vertical="top"/>
    </xf>
    <xf numFmtId="182" fontId="16" fillId="0" borderId="10" xfId="0" applyNumberFormat="1" applyFont="1" applyFill="1" applyBorder="1" applyAlignment="1">
      <alignment vertical="top"/>
    </xf>
    <xf numFmtId="182" fontId="16" fillId="0" borderId="11" xfId="0" applyNumberFormat="1" applyFont="1" applyFill="1" applyBorder="1" applyAlignment="1">
      <alignment vertical="top"/>
    </xf>
    <xf numFmtId="182" fontId="20" fillId="4" borderId="3" xfId="0" applyNumberFormat="1" applyFont="1" applyFill="1" applyBorder="1" applyAlignment="1">
      <alignment vertical="top"/>
    </xf>
    <xf numFmtId="182" fontId="20" fillId="4" borderId="4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5" xfId="0" applyFont="1" applyFill="1" applyBorder="1" applyAlignment="1" applyProtection="1">
      <alignment horizontal="left" vertical="top" wrapText="1" shrinkToFit="1"/>
      <protection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03" fontId="0" fillId="0" borderId="6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 wrapText="1"/>
    </xf>
    <xf numFmtId="203" fontId="0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11" fillId="0" borderId="0" xfId="0" applyFont="1" applyAlignment="1">
      <alignment horizontal="center"/>
    </xf>
    <xf numFmtId="0" fontId="14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4.50390625" style="5" customWidth="1"/>
    <col min="2" max="2" width="24.125" style="5" customWidth="1"/>
    <col min="3" max="4" width="14.375" style="5" customWidth="1"/>
    <col min="5" max="6" width="14.375" style="26" customWidth="1"/>
    <col min="7" max="7" width="13.125" style="5" customWidth="1"/>
    <col min="8" max="8" width="13.00390625" style="5" customWidth="1"/>
    <col min="9" max="9" width="13.375" style="5" hidden="1" customWidth="1"/>
    <col min="10" max="16384" width="9.00390625" style="5" customWidth="1"/>
  </cols>
  <sheetData>
    <row r="1" spans="1:8" s="3" customFormat="1" ht="27.75" customHeight="1">
      <c r="A1" s="1"/>
      <c r="B1" s="2"/>
      <c r="C1" s="61" t="s">
        <v>62</v>
      </c>
      <c r="D1" s="61"/>
      <c r="E1" s="61"/>
      <c r="F1" s="61"/>
      <c r="G1" s="2"/>
      <c r="H1" s="2"/>
    </row>
    <row r="2" spans="1:8" s="3" customFormat="1" ht="27.75" customHeight="1">
      <c r="A2" s="64"/>
      <c r="B2" s="64"/>
      <c r="C2" s="66" t="s">
        <v>0</v>
      </c>
      <c r="D2" s="66"/>
      <c r="E2" s="66"/>
      <c r="F2" s="66"/>
      <c r="G2" s="4"/>
      <c r="H2" s="4"/>
    </row>
    <row r="3" spans="2:8" ht="27.75" customHeight="1">
      <c r="B3" s="6"/>
      <c r="C3" s="6"/>
      <c r="D3" s="65" t="s">
        <v>89</v>
      </c>
      <c r="E3" s="65"/>
      <c r="F3" s="6"/>
      <c r="H3" s="7" t="s">
        <v>1</v>
      </c>
    </row>
    <row r="4" spans="1:9" s="11" customFormat="1" ht="24.75" customHeight="1">
      <c r="A4" s="62" t="s">
        <v>2</v>
      </c>
      <c r="B4" s="63"/>
      <c r="C4" s="51" t="s">
        <v>38</v>
      </c>
      <c r="D4" s="51"/>
      <c r="E4" s="51" t="s">
        <v>88</v>
      </c>
      <c r="F4" s="51"/>
      <c r="G4" s="51" t="s">
        <v>3</v>
      </c>
      <c r="H4" s="52"/>
      <c r="I4" s="27"/>
    </row>
    <row r="5" spans="1:9" s="10" customFormat="1" ht="24.75" customHeight="1">
      <c r="A5" s="62"/>
      <c r="B5" s="63"/>
      <c r="C5" s="8" t="s">
        <v>4</v>
      </c>
      <c r="D5" s="8" t="s">
        <v>5</v>
      </c>
      <c r="E5" s="8" t="s">
        <v>4</v>
      </c>
      <c r="F5" s="8" t="s">
        <v>5</v>
      </c>
      <c r="G5" s="8" t="s">
        <v>4</v>
      </c>
      <c r="H5" s="9" t="s">
        <v>5</v>
      </c>
      <c r="I5" s="28"/>
    </row>
    <row r="6" spans="1:9" s="10" customFormat="1" ht="27.75" customHeight="1">
      <c r="A6" s="49" t="s">
        <v>96</v>
      </c>
      <c r="B6" s="50"/>
      <c r="C6" s="13">
        <v>1730800121</v>
      </c>
      <c r="D6" s="13">
        <v>1940732242</v>
      </c>
      <c r="E6" s="13">
        <v>1733259058</v>
      </c>
      <c r="F6" s="13">
        <f>SUM(F7:F8)</f>
        <v>1916108187</v>
      </c>
      <c r="G6" s="13">
        <f>SUM(G7:G8)</f>
        <v>-2458937</v>
      </c>
      <c r="H6" s="46">
        <f>SUM(H7:H8)</f>
        <v>24624055</v>
      </c>
      <c r="I6" s="28"/>
    </row>
    <row r="7" spans="1:9" s="10" customFormat="1" ht="27.75" customHeight="1">
      <c r="A7" s="53" t="s">
        <v>97</v>
      </c>
      <c r="B7" s="54"/>
      <c r="C7" s="13">
        <v>1730800121</v>
      </c>
      <c r="D7" s="13">
        <v>1940732242</v>
      </c>
      <c r="E7" s="13">
        <v>1733259058</v>
      </c>
      <c r="F7" s="13">
        <v>1907567387</v>
      </c>
      <c r="G7" s="13">
        <f>C6-E6</f>
        <v>-2458937</v>
      </c>
      <c r="H7" s="14">
        <v>33164855</v>
      </c>
      <c r="I7" s="28"/>
    </row>
    <row r="8" spans="1:9" s="10" customFormat="1" ht="27.75" customHeight="1">
      <c r="A8" s="53" t="s">
        <v>98</v>
      </c>
      <c r="B8" s="54"/>
      <c r="C8" s="15">
        <v>0</v>
      </c>
      <c r="D8" s="15">
        <v>0</v>
      </c>
      <c r="E8" s="15">
        <v>0</v>
      </c>
      <c r="F8" s="13">
        <v>8540800</v>
      </c>
      <c r="G8" s="15">
        <v>0</v>
      </c>
      <c r="H8" s="14">
        <f>D8-F8</f>
        <v>-8540800</v>
      </c>
      <c r="I8" s="28"/>
    </row>
    <row r="9" spans="1:9" s="10" customFormat="1" ht="27.75" customHeight="1">
      <c r="A9" s="49" t="s">
        <v>57</v>
      </c>
      <c r="B9" s="50"/>
      <c r="C9" s="14">
        <f aca="true" t="shared" si="0" ref="C9:H9">C10+C28+C58+C60+C84</f>
        <v>5772929835</v>
      </c>
      <c r="D9" s="14">
        <f t="shared" si="0"/>
        <v>5603192018</v>
      </c>
      <c r="E9" s="14">
        <f t="shared" si="0"/>
        <v>5513909019</v>
      </c>
      <c r="F9" s="14">
        <f t="shared" si="0"/>
        <v>5357009271</v>
      </c>
      <c r="G9" s="14">
        <f t="shared" si="0"/>
        <v>259020816</v>
      </c>
      <c r="H9" s="14">
        <f t="shared" si="0"/>
        <v>246182747</v>
      </c>
      <c r="I9" s="28"/>
    </row>
    <row r="10" spans="1:9" s="10" customFormat="1" ht="27.75" customHeight="1">
      <c r="A10" s="53" t="s">
        <v>58</v>
      </c>
      <c r="B10" s="54"/>
      <c r="C10" s="23">
        <f aca="true" t="shared" si="1" ref="C10:H10">SUM(C11:C27)</f>
        <v>3573647822</v>
      </c>
      <c r="D10" s="23">
        <f t="shared" si="1"/>
        <v>3427085253</v>
      </c>
      <c r="E10" s="13">
        <f>SUM(E11:E27)</f>
        <v>3429103438</v>
      </c>
      <c r="F10" s="13">
        <f>SUM(F11:F27)</f>
        <v>3275903514</v>
      </c>
      <c r="G10" s="13">
        <f t="shared" si="1"/>
        <v>144544384</v>
      </c>
      <c r="H10" s="14">
        <f t="shared" si="1"/>
        <v>151181739</v>
      </c>
      <c r="I10" s="29">
        <f>C10-D10</f>
        <v>146562569</v>
      </c>
    </row>
    <row r="11" spans="1:9" s="17" customFormat="1" ht="27.75" customHeight="1">
      <c r="A11" s="19">
        <v>1</v>
      </c>
      <c r="B11" s="20" t="s">
        <v>41</v>
      </c>
      <c r="C11" s="13">
        <v>321100829</v>
      </c>
      <c r="D11" s="13">
        <v>197925567</v>
      </c>
      <c r="E11" s="13">
        <v>330523865</v>
      </c>
      <c r="F11" s="13">
        <v>207348865</v>
      </c>
      <c r="G11" s="13">
        <f>C11-E11</f>
        <v>-9423036</v>
      </c>
      <c r="H11" s="14">
        <f>D11-F11</f>
        <v>-9423298</v>
      </c>
      <c r="I11" s="29">
        <f aca="true" t="shared" si="2" ref="I11:I27">C11-D11</f>
        <v>123175262</v>
      </c>
    </row>
    <row r="12" spans="1:9" s="17" customFormat="1" ht="27.75" customHeight="1">
      <c r="A12" s="19">
        <v>2</v>
      </c>
      <c r="B12" s="20" t="s">
        <v>42</v>
      </c>
      <c r="C12" s="23">
        <v>40137277</v>
      </c>
      <c r="D12" s="23">
        <v>37845040</v>
      </c>
      <c r="E12" s="13">
        <v>41696459</v>
      </c>
      <c r="F12" s="13">
        <v>39192856</v>
      </c>
      <c r="G12" s="13">
        <f aca="true" t="shared" si="3" ref="G12:G27">C12-E12</f>
        <v>-1559182</v>
      </c>
      <c r="H12" s="14">
        <f aca="true" t="shared" si="4" ref="H12:H27">D12-F12</f>
        <v>-1347816</v>
      </c>
      <c r="I12" s="29">
        <f t="shared" si="2"/>
        <v>2292237</v>
      </c>
    </row>
    <row r="13" spans="1:9" s="17" customFormat="1" ht="27.75" customHeight="1">
      <c r="A13" s="19">
        <v>3</v>
      </c>
      <c r="B13" s="20" t="s">
        <v>43</v>
      </c>
      <c r="C13" s="23">
        <v>1284796178</v>
      </c>
      <c r="D13" s="23">
        <v>1268983212</v>
      </c>
      <c r="E13" s="13">
        <v>1223480926</v>
      </c>
      <c r="F13" s="13">
        <v>1205902848</v>
      </c>
      <c r="G13" s="13">
        <f t="shared" si="3"/>
        <v>61315252</v>
      </c>
      <c r="H13" s="14">
        <f t="shared" si="4"/>
        <v>63080364</v>
      </c>
      <c r="I13" s="29">
        <f t="shared" si="2"/>
        <v>15812966</v>
      </c>
    </row>
    <row r="14" spans="1:9" s="17" customFormat="1" ht="27.75" customHeight="1">
      <c r="A14" s="19">
        <v>4</v>
      </c>
      <c r="B14" s="20" t="s">
        <v>44</v>
      </c>
      <c r="C14" s="23">
        <v>666588591</v>
      </c>
      <c r="D14" s="23">
        <v>694722355</v>
      </c>
      <c r="E14" s="13">
        <v>668860881</v>
      </c>
      <c r="F14" s="13">
        <v>691883089</v>
      </c>
      <c r="G14" s="13">
        <f t="shared" si="3"/>
        <v>-2272290</v>
      </c>
      <c r="H14" s="14">
        <f t="shared" si="4"/>
        <v>2839266</v>
      </c>
      <c r="I14" s="29">
        <f t="shared" si="2"/>
        <v>-28133764</v>
      </c>
    </row>
    <row r="15" spans="1:9" s="17" customFormat="1" ht="40.5" customHeight="1">
      <c r="A15" s="19">
        <v>5</v>
      </c>
      <c r="B15" s="20" t="s">
        <v>45</v>
      </c>
      <c r="C15" s="23">
        <v>21234201</v>
      </c>
      <c r="D15" s="23">
        <v>20290635</v>
      </c>
      <c r="E15" s="13">
        <v>21065252</v>
      </c>
      <c r="F15" s="13">
        <v>19980478</v>
      </c>
      <c r="G15" s="13">
        <f t="shared" si="3"/>
        <v>168949</v>
      </c>
      <c r="H15" s="14">
        <f t="shared" si="4"/>
        <v>310157</v>
      </c>
      <c r="I15" s="29">
        <f t="shared" si="2"/>
        <v>943566</v>
      </c>
    </row>
    <row r="16" spans="1:9" s="17" customFormat="1" ht="27.75" customHeight="1">
      <c r="A16" s="19">
        <v>6</v>
      </c>
      <c r="B16" s="20" t="s">
        <v>46</v>
      </c>
      <c r="C16" s="23">
        <v>27489909</v>
      </c>
      <c r="D16" s="23">
        <v>28167169</v>
      </c>
      <c r="E16" s="13">
        <v>26991549</v>
      </c>
      <c r="F16" s="13">
        <v>27685278</v>
      </c>
      <c r="G16" s="13">
        <f t="shared" si="3"/>
        <v>498360</v>
      </c>
      <c r="H16" s="14">
        <f t="shared" si="4"/>
        <v>481891</v>
      </c>
      <c r="I16" s="29">
        <f t="shared" si="2"/>
        <v>-677260</v>
      </c>
    </row>
    <row r="17" spans="1:9" s="17" customFormat="1" ht="27.75" customHeight="1">
      <c r="A17" s="19">
        <v>7</v>
      </c>
      <c r="B17" s="20" t="s">
        <v>47</v>
      </c>
      <c r="C17" s="23">
        <v>1745451</v>
      </c>
      <c r="D17" s="23">
        <v>1368767</v>
      </c>
      <c r="E17" s="13">
        <v>1743622</v>
      </c>
      <c r="F17" s="13">
        <v>1427483</v>
      </c>
      <c r="G17" s="13">
        <f t="shared" si="3"/>
        <v>1829</v>
      </c>
      <c r="H17" s="14">
        <f t="shared" si="4"/>
        <v>-58716</v>
      </c>
      <c r="I17" s="29">
        <f t="shared" si="2"/>
        <v>376684</v>
      </c>
    </row>
    <row r="18" spans="1:9" s="17" customFormat="1" ht="38.25" customHeight="1">
      <c r="A18" s="19">
        <v>8</v>
      </c>
      <c r="B18" s="20" t="s">
        <v>49</v>
      </c>
      <c r="C18" s="23">
        <v>289858984</v>
      </c>
      <c r="D18" s="23">
        <v>283533685</v>
      </c>
      <c r="E18" s="13">
        <v>283150636</v>
      </c>
      <c r="F18" s="13">
        <v>275968824</v>
      </c>
      <c r="G18" s="13">
        <f t="shared" si="3"/>
        <v>6708348</v>
      </c>
      <c r="H18" s="14">
        <f t="shared" si="4"/>
        <v>7564861</v>
      </c>
      <c r="I18" s="29">
        <f t="shared" si="2"/>
        <v>6325299</v>
      </c>
    </row>
    <row r="19" spans="1:9" s="17" customFormat="1" ht="38.25" customHeight="1">
      <c r="A19" s="19">
        <v>9</v>
      </c>
      <c r="B19" s="18" t="s">
        <v>50</v>
      </c>
      <c r="C19" s="24">
        <v>53391535</v>
      </c>
      <c r="D19" s="24">
        <v>45875504</v>
      </c>
      <c r="E19" s="15">
        <v>46842991</v>
      </c>
      <c r="F19" s="15">
        <v>39729857</v>
      </c>
      <c r="G19" s="13">
        <f t="shared" si="3"/>
        <v>6548544</v>
      </c>
      <c r="H19" s="14">
        <f t="shared" si="4"/>
        <v>6145647</v>
      </c>
      <c r="I19" s="29">
        <f t="shared" si="2"/>
        <v>7516031</v>
      </c>
    </row>
    <row r="20" spans="1:9" s="17" customFormat="1" ht="27.75" customHeight="1">
      <c r="A20" s="19">
        <v>10</v>
      </c>
      <c r="B20" s="20" t="s">
        <v>51</v>
      </c>
      <c r="C20" s="23">
        <v>1009359</v>
      </c>
      <c r="D20" s="23">
        <v>925601</v>
      </c>
      <c r="E20" s="13">
        <v>1012598</v>
      </c>
      <c r="F20" s="13">
        <v>935408</v>
      </c>
      <c r="G20" s="13">
        <f t="shared" si="3"/>
        <v>-3239</v>
      </c>
      <c r="H20" s="14">
        <f t="shared" si="4"/>
        <v>-9807</v>
      </c>
      <c r="I20" s="29">
        <f t="shared" si="2"/>
        <v>83758</v>
      </c>
    </row>
    <row r="21" spans="1:9" s="17" customFormat="1" ht="27.75" customHeight="1">
      <c r="A21" s="19">
        <v>11</v>
      </c>
      <c r="B21" s="20" t="s">
        <v>52</v>
      </c>
      <c r="C21" s="23">
        <v>82612632</v>
      </c>
      <c r="D21" s="23">
        <v>74406643</v>
      </c>
      <c r="E21" s="13">
        <v>78483235</v>
      </c>
      <c r="F21" s="13">
        <v>70549132</v>
      </c>
      <c r="G21" s="13">
        <f t="shared" si="3"/>
        <v>4129397</v>
      </c>
      <c r="H21" s="14">
        <f t="shared" si="4"/>
        <v>3857511</v>
      </c>
      <c r="I21" s="29">
        <f t="shared" si="2"/>
        <v>8205989</v>
      </c>
    </row>
    <row r="22" spans="1:9" s="17" customFormat="1" ht="27.75" customHeight="1">
      <c r="A22" s="19">
        <v>12</v>
      </c>
      <c r="B22" s="20" t="s">
        <v>53</v>
      </c>
      <c r="C22" s="23">
        <v>347442282</v>
      </c>
      <c r="D22" s="23">
        <v>338352862</v>
      </c>
      <c r="E22" s="13">
        <v>294328569</v>
      </c>
      <c r="F22" s="13">
        <v>285387138</v>
      </c>
      <c r="G22" s="13">
        <f t="shared" si="3"/>
        <v>53113713</v>
      </c>
      <c r="H22" s="14">
        <f t="shared" si="4"/>
        <v>52965724</v>
      </c>
      <c r="I22" s="29">
        <f t="shared" si="2"/>
        <v>9089420</v>
      </c>
    </row>
    <row r="23" spans="1:9" s="17" customFormat="1" ht="27.75" customHeight="1">
      <c r="A23" s="19">
        <v>13</v>
      </c>
      <c r="B23" s="20" t="s">
        <v>54</v>
      </c>
      <c r="C23" s="23">
        <v>23291691</v>
      </c>
      <c r="D23" s="23">
        <v>29568143</v>
      </c>
      <c r="E23" s="13">
        <v>22633907</v>
      </c>
      <c r="F23" s="13">
        <v>29006909</v>
      </c>
      <c r="G23" s="13">
        <f t="shared" si="3"/>
        <v>657784</v>
      </c>
      <c r="H23" s="14">
        <f t="shared" si="4"/>
        <v>561234</v>
      </c>
      <c r="I23" s="29">
        <f t="shared" si="2"/>
        <v>-6276452</v>
      </c>
    </row>
    <row r="24" spans="1:9" s="17" customFormat="1" ht="27.75" customHeight="1">
      <c r="A24" s="19">
        <v>14</v>
      </c>
      <c r="B24" s="20" t="s">
        <v>59</v>
      </c>
      <c r="C24" s="23">
        <v>20044488</v>
      </c>
      <c r="D24" s="23">
        <v>15174778</v>
      </c>
      <c r="E24" s="13">
        <v>18899487</v>
      </c>
      <c r="F24" s="13">
        <v>13860592</v>
      </c>
      <c r="G24" s="13">
        <f t="shared" si="3"/>
        <v>1145001</v>
      </c>
      <c r="H24" s="14">
        <f t="shared" si="4"/>
        <v>1314186</v>
      </c>
      <c r="I24" s="29">
        <f t="shared" si="2"/>
        <v>4869710</v>
      </c>
    </row>
    <row r="25" spans="1:9" s="17" customFormat="1" ht="37.5" customHeight="1">
      <c r="A25" s="19">
        <v>15</v>
      </c>
      <c r="B25" s="20" t="s">
        <v>60</v>
      </c>
      <c r="C25" s="23">
        <v>14081002</v>
      </c>
      <c r="D25" s="23">
        <v>11121879</v>
      </c>
      <c r="E25" s="13">
        <v>12989855</v>
      </c>
      <c r="F25" s="13">
        <v>10645151</v>
      </c>
      <c r="G25" s="13">
        <f t="shared" si="3"/>
        <v>1091147</v>
      </c>
      <c r="H25" s="14">
        <f t="shared" si="4"/>
        <v>476728</v>
      </c>
      <c r="I25" s="29">
        <f t="shared" si="2"/>
        <v>2959123</v>
      </c>
    </row>
    <row r="26" spans="1:9" s="17" customFormat="1" ht="26.25" customHeight="1">
      <c r="A26" s="19">
        <v>16</v>
      </c>
      <c r="B26" s="20" t="s">
        <v>61</v>
      </c>
      <c r="C26" s="23">
        <v>354397187</v>
      </c>
      <c r="D26" s="23">
        <v>354397187</v>
      </c>
      <c r="E26" s="13">
        <v>332221927</v>
      </c>
      <c r="F26" s="13">
        <v>332221927</v>
      </c>
      <c r="G26" s="13">
        <f t="shared" si="3"/>
        <v>22175260</v>
      </c>
      <c r="H26" s="14">
        <f t="shared" si="4"/>
        <v>22175260</v>
      </c>
      <c r="I26" s="29">
        <f t="shared" si="2"/>
        <v>0</v>
      </c>
    </row>
    <row r="27" spans="1:9" s="17" customFormat="1" ht="37.5" customHeight="1">
      <c r="A27" s="19">
        <v>17</v>
      </c>
      <c r="B27" s="20" t="s">
        <v>48</v>
      </c>
      <c r="C27" s="23">
        <v>24426226</v>
      </c>
      <c r="D27" s="23">
        <v>24426226</v>
      </c>
      <c r="E27" s="13">
        <v>24177679</v>
      </c>
      <c r="F27" s="13">
        <v>24177679</v>
      </c>
      <c r="G27" s="13">
        <f t="shared" si="3"/>
        <v>248547</v>
      </c>
      <c r="H27" s="14">
        <f t="shared" si="4"/>
        <v>248547</v>
      </c>
      <c r="I27" s="29">
        <f t="shared" si="2"/>
        <v>0</v>
      </c>
    </row>
    <row r="28" spans="1:11" s="12" customFormat="1" ht="27.75" customHeight="1">
      <c r="A28" s="53" t="s">
        <v>65</v>
      </c>
      <c r="B28" s="54"/>
      <c r="C28" s="23">
        <f aca="true" t="shared" si="5" ref="C28:H28">SUM(C29:C57)</f>
        <v>1057891937</v>
      </c>
      <c r="D28" s="23">
        <f t="shared" si="5"/>
        <v>1034629363</v>
      </c>
      <c r="E28" s="23">
        <f>SUM(E29:E57)</f>
        <v>1025858340</v>
      </c>
      <c r="F28" s="23">
        <f>SUM(F29:F57)</f>
        <v>1020485707</v>
      </c>
      <c r="G28" s="13">
        <f t="shared" si="5"/>
        <v>32033597</v>
      </c>
      <c r="H28" s="14">
        <f t="shared" si="5"/>
        <v>14143656</v>
      </c>
      <c r="I28" s="31"/>
      <c r="J28" s="31"/>
      <c r="K28" s="31"/>
    </row>
    <row r="29" spans="1:8" s="32" customFormat="1" ht="27.75" customHeight="1">
      <c r="A29" s="19">
        <v>1</v>
      </c>
      <c r="B29" s="20" t="s">
        <v>6</v>
      </c>
      <c r="C29" s="23">
        <v>25132482</v>
      </c>
      <c r="D29" s="23">
        <v>582173</v>
      </c>
      <c r="E29" s="23">
        <v>6772655</v>
      </c>
      <c r="F29" s="23">
        <v>549865</v>
      </c>
      <c r="G29" s="13">
        <f>C29-E29</f>
        <v>18359827</v>
      </c>
      <c r="H29" s="14">
        <f>D29-F29</f>
        <v>32308</v>
      </c>
    </row>
    <row r="30" spans="1:8" s="32" customFormat="1" ht="27.75" customHeight="1">
      <c r="A30" s="19">
        <v>2</v>
      </c>
      <c r="B30" s="20" t="s">
        <v>7</v>
      </c>
      <c r="C30" s="23">
        <v>2181489</v>
      </c>
      <c r="D30" s="23">
        <v>8570429</v>
      </c>
      <c r="E30" s="23">
        <v>5796569</v>
      </c>
      <c r="F30" s="23">
        <v>12262603</v>
      </c>
      <c r="G30" s="13">
        <f aca="true" t="shared" si="6" ref="G30:H57">C30-E30</f>
        <v>-3615080</v>
      </c>
      <c r="H30" s="14">
        <f t="shared" si="6"/>
        <v>-3692174</v>
      </c>
    </row>
    <row r="31" spans="1:8" s="32" customFormat="1" ht="27.75" customHeight="1">
      <c r="A31" s="19">
        <v>3</v>
      </c>
      <c r="B31" s="20" t="s">
        <v>67</v>
      </c>
      <c r="C31" s="23">
        <v>772466</v>
      </c>
      <c r="D31" s="23">
        <v>1024570</v>
      </c>
      <c r="E31" s="23">
        <v>1700</v>
      </c>
      <c r="F31" s="23">
        <v>587646</v>
      </c>
      <c r="G31" s="13">
        <f t="shared" si="6"/>
        <v>770766</v>
      </c>
      <c r="H31" s="14">
        <f t="shared" si="6"/>
        <v>436924</v>
      </c>
    </row>
    <row r="32" spans="1:8" s="32" customFormat="1" ht="27.75" customHeight="1">
      <c r="A32" s="19">
        <v>4</v>
      </c>
      <c r="B32" s="20" t="s">
        <v>8</v>
      </c>
      <c r="C32" s="23">
        <v>46012340</v>
      </c>
      <c r="D32" s="23">
        <v>44339675</v>
      </c>
      <c r="E32" s="23">
        <v>47455271</v>
      </c>
      <c r="F32" s="23">
        <v>45799788</v>
      </c>
      <c r="G32" s="13">
        <f t="shared" si="6"/>
        <v>-1442931</v>
      </c>
      <c r="H32" s="14">
        <f t="shared" si="6"/>
        <v>-1460113</v>
      </c>
    </row>
    <row r="33" spans="1:8" s="32" customFormat="1" ht="27.75" customHeight="1">
      <c r="A33" s="19">
        <v>5</v>
      </c>
      <c r="B33" s="20" t="s">
        <v>9</v>
      </c>
      <c r="C33" s="23">
        <v>8501746</v>
      </c>
      <c r="D33" s="23">
        <v>14135310</v>
      </c>
      <c r="E33" s="23">
        <v>15547737</v>
      </c>
      <c r="F33" s="23">
        <v>23705694</v>
      </c>
      <c r="G33" s="13">
        <f t="shared" si="6"/>
        <v>-7045991</v>
      </c>
      <c r="H33" s="14">
        <f t="shared" si="6"/>
        <v>-9570384</v>
      </c>
    </row>
    <row r="34" spans="1:8" s="32" customFormat="1" ht="27.75" customHeight="1">
      <c r="A34" s="41">
        <v>6</v>
      </c>
      <c r="B34" s="42" t="s">
        <v>10</v>
      </c>
      <c r="C34" s="43">
        <v>154373</v>
      </c>
      <c r="D34" s="43">
        <v>16611</v>
      </c>
      <c r="E34" s="43">
        <v>186508</v>
      </c>
      <c r="F34" s="43">
        <v>16709</v>
      </c>
      <c r="G34" s="44">
        <f t="shared" si="6"/>
        <v>-32135</v>
      </c>
      <c r="H34" s="45">
        <f t="shared" si="6"/>
        <v>-98</v>
      </c>
    </row>
    <row r="35" spans="1:8" s="32" customFormat="1" ht="27.75" customHeight="1">
      <c r="A35" s="19">
        <v>7</v>
      </c>
      <c r="B35" s="20" t="s">
        <v>68</v>
      </c>
      <c r="C35" s="23">
        <v>76933</v>
      </c>
      <c r="D35" s="23">
        <v>32983</v>
      </c>
      <c r="E35" s="23">
        <v>77168</v>
      </c>
      <c r="F35" s="23">
        <v>38307</v>
      </c>
      <c r="G35" s="13">
        <f t="shared" si="6"/>
        <v>-235</v>
      </c>
      <c r="H35" s="14">
        <f t="shared" si="6"/>
        <v>-5324</v>
      </c>
    </row>
    <row r="36" spans="1:8" s="32" customFormat="1" ht="39.75" customHeight="1">
      <c r="A36" s="19">
        <v>8</v>
      </c>
      <c r="B36" s="20" t="s">
        <v>90</v>
      </c>
      <c r="C36" s="23">
        <v>103157750</v>
      </c>
      <c r="D36" s="23">
        <v>109134669</v>
      </c>
      <c r="E36" s="23">
        <v>107965487</v>
      </c>
      <c r="F36" s="23">
        <v>113764637</v>
      </c>
      <c r="G36" s="13">
        <f t="shared" si="6"/>
        <v>-4807737</v>
      </c>
      <c r="H36" s="14">
        <f t="shared" si="6"/>
        <v>-4629968</v>
      </c>
    </row>
    <row r="37" spans="1:8" s="32" customFormat="1" ht="39.75" customHeight="1">
      <c r="A37" s="19">
        <v>9</v>
      </c>
      <c r="B37" s="20" t="s">
        <v>11</v>
      </c>
      <c r="C37" s="23">
        <v>28356398</v>
      </c>
      <c r="D37" s="23">
        <v>26263676</v>
      </c>
      <c r="E37" s="23">
        <v>27256010</v>
      </c>
      <c r="F37" s="23">
        <v>25079817</v>
      </c>
      <c r="G37" s="13">
        <f t="shared" si="6"/>
        <v>1100388</v>
      </c>
      <c r="H37" s="14">
        <f t="shared" si="6"/>
        <v>1183859</v>
      </c>
    </row>
    <row r="38" spans="1:8" s="32" customFormat="1" ht="39.75" customHeight="1">
      <c r="A38" s="19">
        <v>10</v>
      </c>
      <c r="B38" s="33" t="s">
        <v>12</v>
      </c>
      <c r="C38" s="23">
        <v>8926011</v>
      </c>
      <c r="D38" s="23">
        <v>8818043</v>
      </c>
      <c r="E38" s="23">
        <v>8507286</v>
      </c>
      <c r="F38" s="23">
        <v>8399318</v>
      </c>
      <c r="G38" s="13">
        <f t="shared" si="6"/>
        <v>418725</v>
      </c>
      <c r="H38" s="14">
        <f t="shared" si="6"/>
        <v>418725</v>
      </c>
    </row>
    <row r="39" spans="1:8" s="32" customFormat="1" ht="39.75" customHeight="1">
      <c r="A39" s="19">
        <v>11</v>
      </c>
      <c r="B39" s="33" t="s">
        <v>69</v>
      </c>
      <c r="C39" s="23">
        <v>1896368</v>
      </c>
      <c r="D39" s="23">
        <v>1849423</v>
      </c>
      <c r="E39" s="23">
        <v>1800071</v>
      </c>
      <c r="F39" s="23">
        <v>1753374</v>
      </c>
      <c r="G39" s="13">
        <f t="shared" si="6"/>
        <v>96297</v>
      </c>
      <c r="H39" s="14">
        <f t="shared" si="6"/>
        <v>96049</v>
      </c>
    </row>
    <row r="40" spans="1:8" s="32" customFormat="1" ht="27.75" customHeight="1">
      <c r="A40" s="19">
        <v>12</v>
      </c>
      <c r="B40" s="33" t="s">
        <v>70</v>
      </c>
      <c r="C40" s="23">
        <v>1535170</v>
      </c>
      <c r="D40" s="23">
        <v>1907062</v>
      </c>
      <c r="E40" s="23">
        <v>1574434</v>
      </c>
      <c r="F40" s="23">
        <v>2026521</v>
      </c>
      <c r="G40" s="13">
        <f t="shared" si="6"/>
        <v>-39264</v>
      </c>
      <c r="H40" s="14">
        <f t="shared" si="6"/>
        <v>-119459</v>
      </c>
    </row>
    <row r="41" spans="1:8" s="32" customFormat="1" ht="36.75" customHeight="1">
      <c r="A41" s="19">
        <v>13</v>
      </c>
      <c r="B41" s="33" t="s">
        <v>71</v>
      </c>
      <c r="C41" s="23">
        <v>33276741</v>
      </c>
      <c r="D41" s="23">
        <v>37460258</v>
      </c>
      <c r="E41" s="23">
        <v>33266627</v>
      </c>
      <c r="F41" s="23">
        <v>37218351</v>
      </c>
      <c r="G41" s="13">
        <f t="shared" si="6"/>
        <v>10114</v>
      </c>
      <c r="H41" s="14">
        <f t="shared" si="6"/>
        <v>241907</v>
      </c>
    </row>
    <row r="42" spans="1:8" s="32" customFormat="1" ht="27.75" customHeight="1">
      <c r="A42" s="19">
        <v>14</v>
      </c>
      <c r="B42" s="33" t="s">
        <v>72</v>
      </c>
      <c r="C42" s="23">
        <v>926738</v>
      </c>
      <c r="D42" s="23">
        <v>991390</v>
      </c>
      <c r="E42" s="23">
        <v>844138</v>
      </c>
      <c r="F42" s="23">
        <v>951457</v>
      </c>
      <c r="G42" s="13">
        <f t="shared" si="6"/>
        <v>82600</v>
      </c>
      <c r="H42" s="14">
        <f t="shared" si="6"/>
        <v>39933</v>
      </c>
    </row>
    <row r="43" spans="1:8" s="32" customFormat="1" ht="27.75" customHeight="1">
      <c r="A43" s="19">
        <v>15</v>
      </c>
      <c r="B43" s="20" t="s">
        <v>13</v>
      </c>
      <c r="C43" s="23">
        <v>8666669</v>
      </c>
      <c r="D43" s="23">
        <v>8284463</v>
      </c>
      <c r="E43" s="23">
        <v>8000236</v>
      </c>
      <c r="F43" s="23">
        <v>7610197</v>
      </c>
      <c r="G43" s="13">
        <f t="shared" si="6"/>
        <v>666433</v>
      </c>
      <c r="H43" s="14">
        <f t="shared" si="6"/>
        <v>674266</v>
      </c>
    </row>
    <row r="44" spans="1:8" s="32" customFormat="1" ht="27.75" customHeight="1">
      <c r="A44" s="19">
        <v>16</v>
      </c>
      <c r="B44" s="20" t="s">
        <v>91</v>
      </c>
      <c r="C44" s="23">
        <v>6778596</v>
      </c>
      <c r="D44" s="23">
        <v>7481267</v>
      </c>
      <c r="E44" s="23">
        <v>5965610</v>
      </c>
      <c r="F44" s="23">
        <v>6720558</v>
      </c>
      <c r="G44" s="13">
        <f t="shared" si="6"/>
        <v>812986</v>
      </c>
      <c r="H44" s="14">
        <f t="shared" si="6"/>
        <v>760709</v>
      </c>
    </row>
    <row r="45" spans="1:8" s="32" customFormat="1" ht="27.75" customHeight="1">
      <c r="A45" s="19">
        <v>17</v>
      </c>
      <c r="B45" s="20" t="s">
        <v>14</v>
      </c>
      <c r="C45" s="23">
        <v>53815840</v>
      </c>
      <c r="D45" s="23">
        <v>40109777</v>
      </c>
      <c r="E45" s="23">
        <v>55075951</v>
      </c>
      <c r="F45" s="23">
        <v>38493094</v>
      </c>
      <c r="G45" s="13">
        <f t="shared" si="6"/>
        <v>-1260111</v>
      </c>
      <c r="H45" s="14">
        <f t="shared" si="6"/>
        <v>1616683</v>
      </c>
    </row>
    <row r="46" spans="1:8" s="32" customFormat="1" ht="27.75" customHeight="1">
      <c r="A46" s="19">
        <v>18</v>
      </c>
      <c r="B46" s="20" t="s">
        <v>15</v>
      </c>
      <c r="C46" s="23">
        <v>2491632</v>
      </c>
      <c r="D46" s="47">
        <f>1131603+204878</f>
        <v>1336481</v>
      </c>
      <c r="E46" s="23">
        <v>2114772</v>
      </c>
      <c r="F46" s="23">
        <v>1189036</v>
      </c>
      <c r="G46" s="13">
        <f t="shared" si="6"/>
        <v>376860</v>
      </c>
      <c r="H46" s="48">
        <f t="shared" si="6"/>
        <v>147445</v>
      </c>
    </row>
    <row r="47" spans="1:8" s="32" customFormat="1" ht="27.75" customHeight="1">
      <c r="A47" s="19">
        <v>19</v>
      </c>
      <c r="B47" s="20" t="s">
        <v>16</v>
      </c>
      <c r="C47" s="23">
        <v>46450891</v>
      </c>
      <c r="D47" s="23">
        <v>46030307</v>
      </c>
      <c r="E47" s="23">
        <v>45284594</v>
      </c>
      <c r="F47" s="23">
        <v>45027921</v>
      </c>
      <c r="G47" s="13">
        <f t="shared" si="6"/>
        <v>1166297</v>
      </c>
      <c r="H47" s="14">
        <f t="shared" si="6"/>
        <v>1002386</v>
      </c>
    </row>
    <row r="48" spans="1:8" s="32" customFormat="1" ht="38.25" customHeight="1">
      <c r="A48" s="19">
        <v>20</v>
      </c>
      <c r="B48" s="20" t="s">
        <v>17</v>
      </c>
      <c r="C48" s="23">
        <v>13139122</v>
      </c>
      <c r="D48" s="23">
        <v>11700591</v>
      </c>
      <c r="E48" s="23">
        <v>13042681</v>
      </c>
      <c r="F48" s="23">
        <v>11616946</v>
      </c>
      <c r="G48" s="13">
        <f t="shared" si="6"/>
        <v>96441</v>
      </c>
      <c r="H48" s="14">
        <f t="shared" si="6"/>
        <v>83645</v>
      </c>
    </row>
    <row r="49" spans="1:8" s="32" customFormat="1" ht="24" customHeight="1">
      <c r="A49" s="19">
        <v>21</v>
      </c>
      <c r="B49" s="20" t="s">
        <v>18</v>
      </c>
      <c r="C49" s="23">
        <v>237945</v>
      </c>
      <c r="D49" s="23">
        <v>214404</v>
      </c>
      <c r="E49" s="23">
        <v>230121</v>
      </c>
      <c r="F49" s="23">
        <v>204897</v>
      </c>
      <c r="G49" s="13">
        <f t="shared" si="6"/>
        <v>7824</v>
      </c>
      <c r="H49" s="14">
        <f t="shared" si="6"/>
        <v>9507</v>
      </c>
    </row>
    <row r="50" spans="1:8" s="32" customFormat="1" ht="26.25" customHeight="1">
      <c r="A50" s="19">
        <v>22</v>
      </c>
      <c r="B50" s="20" t="s">
        <v>19</v>
      </c>
      <c r="C50" s="23">
        <v>27623710</v>
      </c>
      <c r="D50" s="23">
        <v>26938847</v>
      </c>
      <c r="E50" s="23">
        <v>27030406</v>
      </c>
      <c r="F50" s="23">
        <v>26405482</v>
      </c>
      <c r="G50" s="13">
        <f t="shared" si="6"/>
        <v>593304</v>
      </c>
      <c r="H50" s="14">
        <f t="shared" si="6"/>
        <v>533365</v>
      </c>
    </row>
    <row r="51" spans="1:8" s="32" customFormat="1" ht="39" customHeight="1">
      <c r="A51" s="19">
        <v>23</v>
      </c>
      <c r="B51" s="20" t="s">
        <v>73</v>
      </c>
      <c r="C51" s="23">
        <v>505188</v>
      </c>
      <c r="D51" s="23">
        <v>352591</v>
      </c>
      <c r="E51" s="23">
        <v>508618</v>
      </c>
      <c r="F51" s="23">
        <v>356045</v>
      </c>
      <c r="G51" s="13">
        <f t="shared" si="6"/>
        <v>-3430</v>
      </c>
      <c r="H51" s="14">
        <f t="shared" si="6"/>
        <v>-3454</v>
      </c>
    </row>
    <row r="52" spans="1:8" s="12" customFormat="1" ht="27.75" customHeight="1">
      <c r="A52" s="19">
        <v>24</v>
      </c>
      <c r="B52" s="20" t="s">
        <v>74</v>
      </c>
      <c r="C52" s="23">
        <v>555622283</v>
      </c>
      <c r="D52" s="23">
        <v>555619595</v>
      </c>
      <c r="E52" s="23">
        <v>537524597</v>
      </c>
      <c r="F52" s="23">
        <v>536876207</v>
      </c>
      <c r="G52" s="13">
        <f t="shared" si="6"/>
        <v>18097686</v>
      </c>
      <c r="H52" s="14">
        <f t="shared" si="6"/>
        <v>18743388</v>
      </c>
    </row>
    <row r="53" spans="1:8" s="32" customFormat="1" ht="27.75" customHeight="1">
      <c r="A53" s="19">
        <v>25</v>
      </c>
      <c r="B53" s="20" t="s">
        <v>66</v>
      </c>
      <c r="C53" s="23">
        <v>78803025</v>
      </c>
      <c r="D53" s="23">
        <v>78803025</v>
      </c>
      <c r="E53" s="23">
        <v>71298239</v>
      </c>
      <c r="F53" s="23">
        <v>71298239</v>
      </c>
      <c r="G53" s="13">
        <f>C53-E53</f>
        <v>7504786</v>
      </c>
      <c r="H53" s="14">
        <f>D53-F53</f>
        <v>7504786</v>
      </c>
    </row>
    <row r="54" spans="1:8" s="12" customFormat="1" ht="27.75" customHeight="1">
      <c r="A54" s="19">
        <v>26</v>
      </c>
      <c r="B54" s="20" t="s">
        <v>75</v>
      </c>
      <c r="C54" s="23">
        <v>679038</v>
      </c>
      <c r="D54" s="23">
        <v>674815</v>
      </c>
      <c r="E54" s="23">
        <v>660850</v>
      </c>
      <c r="F54" s="23">
        <v>657002</v>
      </c>
      <c r="G54" s="13">
        <f t="shared" si="6"/>
        <v>18188</v>
      </c>
      <c r="H54" s="14">
        <f t="shared" si="6"/>
        <v>17813</v>
      </c>
    </row>
    <row r="55" spans="1:8" s="34" customFormat="1" ht="27.75" customHeight="1">
      <c r="A55" s="19">
        <v>27</v>
      </c>
      <c r="B55" s="20" t="s">
        <v>20</v>
      </c>
      <c r="C55" s="23">
        <v>624026</v>
      </c>
      <c r="D55" s="23">
        <v>443612</v>
      </c>
      <c r="E55" s="23">
        <v>537768</v>
      </c>
      <c r="F55" s="23">
        <v>372926</v>
      </c>
      <c r="G55" s="13">
        <f t="shared" si="6"/>
        <v>86258</v>
      </c>
      <c r="H55" s="14">
        <f t="shared" si="6"/>
        <v>70686</v>
      </c>
    </row>
    <row r="56" spans="1:8" s="34" customFormat="1" ht="25.5" customHeight="1">
      <c r="A56" s="19">
        <v>28</v>
      </c>
      <c r="B56" s="20" t="s">
        <v>21</v>
      </c>
      <c r="C56" s="23">
        <v>830625</v>
      </c>
      <c r="D56" s="23">
        <v>799034</v>
      </c>
      <c r="E56" s="23">
        <v>732690</v>
      </c>
      <c r="F56" s="23">
        <v>714125</v>
      </c>
      <c r="G56" s="13">
        <f t="shared" si="6"/>
        <v>97935</v>
      </c>
      <c r="H56" s="14">
        <f t="shared" si="6"/>
        <v>84909</v>
      </c>
    </row>
    <row r="57" spans="1:8" s="34" customFormat="1" ht="26.25" customHeight="1">
      <c r="A57" s="19">
        <v>29</v>
      </c>
      <c r="B57" s="20" t="s">
        <v>76</v>
      </c>
      <c r="C57" s="23">
        <v>716342</v>
      </c>
      <c r="D57" s="23">
        <v>714282</v>
      </c>
      <c r="E57" s="23">
        <v>799546</v>
      </c>
      <c r="F57" s="23">
        <v>788945</v>
      </c>
      <c r="G57" s="13">
        <f t="shared" si="6"/>
        <v>-83204</v>
      </c>
      <c r="H57" s="14">
        <f t="shared" si="6"/>
        <v>-74663</v>
      </c>
    </row>
    <row r="58" spans="1:12" s="12" customFormat="1" ht="27.75" customHeight="1">
      <c r="A58" s="53" t="s">
        <v>77</v>
      </c>
      <c r="B58" s="54"/>
      <c r="C58" s="23">
        <f aca="true" t="shared" si="7" ref="C58:H58">SUM(C59)</f>
        <v>960890962</v>
      </c>
      <c r="D58" s="23">
        <f t="shared" si="7"/>
        <v>960882729</v>
      </c>
      <c r="E58" s="23">
        <f t="shared" si="7"/>
        <v>886755920</v>
      </c>
      <c r="F58" s="23">
        <f t="shared" si="7"/>
        <v>886749471</v>
      </c>
      <c r="G58" s="13">
        <f t="shared" si="7"/>
        <v>74135042</v>
      </c>
      <c r="H58" s="14">
        <f t="shared" si="7"/>
        <v>74133258</v>
      </c>
      <c r="I58" s="35"/>
      <c r="J58" s="35"/>
      <c r="K58" s="35"/>
      <c r="L58" s="35"/>
    </row>
    <row r="59" spans="1:8" s="32" customFormat="1" ht="27.75" customHeight="1">
      <c r="A59" s="36"/>
      <c r="B59" s="25" t="s">
        <v>22</v>
      </c>
      <c r="C59" s="23">
        <v>960890962</v>
      </c>
      <c r="D59" s="23">
        <v>960882729</v>
      </c>
      <c r="E59" s="37">
        <v>886755920</v>
      </c>
      <c r="F59" s="37">
        <v>886749471</v>
      </c>
      <c r="G59" s="13">
        <f>C59-E59</f>
        <v>74135042</v>
      </c>
      <c r="H59" s="14">
        <f>D59-F59</f>
        <v>74133258</v>
      </c>
    </row>
    <row r="60" spans="1:11" s="32" customFormat="1" ht="42" customHeight="1">
      <c r="A60" s="55" t="s">
        <v>78</v>
      </c>
      <c r="B60" s="56"/>
      <c r="C60" s="23">
        <f aca="true" t="shared" si="8" ref="C60:H60">SUM(C61:C83)</f>
        <v>176302160</v>
      </c>
      <c r="D60" s="23">
        <f t="shared" si="8"/>
        <v>176646407</v>
      </c>
      <c r="E60" s="23">
        <f t="shared" si="8"/>
        <v>166208220</v>
      </c>
      <c r="F60" s="23">
        <f t="shared" si="8"/>
        <v>167227660</v>
      </c>
      <c r="G60" s="23">
        <f t="shared" si="8"/>
        <v>10093940</v>
      </c>
      <c r="H60" s="38">
        <f t="shared" si="8"/>
        <v>9418747</v>
      </c>
      <c r="I60" s="39"/>
      <c r="J60" s="39"/>
      <c r="K60" s="39"/>
    </row>
    <row r="61" spans="1:8" s="32" customFormat="1" ht="22.5" customHeight="1">
      <c r="A61" s="36">
        <v>1</v>
      </c>
      <c r="B61" s="30" t="s">
        <v>92</v>
      </c>
      <c r="C61" s="23">
        <v>3162524</v>
      </c>
      <c r="D61" s="23">
        <v>3108722</v>
      </c>
      <c r="E61" s="23">
        <v>0</v>
      </c>
      <c r="F61" s="23">
        <v>0</v>
      </c>
      <c r="G61" s="13">
        <f>C61-E61</f>
        <v>3162524</v>
      </c>
      <c r="H61" s="14">
        <f>D61-F61</f>
        <v>3108722</v>
      </c>
    </row>
    <row r="62" spans="1:8" s="32" customFormat="1" ht="38.25" customHeight="1">
      <c r="A62" s="41">
        <v>2</v>
      </c>
      <c r="B62" s="42" t="s">
        <v>23</v>
      </c>
      <c r="C62" s="43">
        <v>34363619</v>
      </c>
      <c r="D62" s="43">
        <v>36913619</v>
      </c>
      <c r="E62" s="43">
        <v>35971570</v>
      </c>
      <c r="F62" s="43">
        <v>36871570</v>
      </c>
      <c r="G62" s="44">
        <f aca="true" t="shared" si="9" ref="G62:H80">C62-E62</f>
        <v>-1607951</v>
      </c>
      <c r="H62" s="45">
        <f t="shared" si="9"/>
        <v>42049</v>
      </c>
    </row>
    <row r="63" spans="1:8" s="32" customFormat="1" ht="23.25" customHeight="1">
      <c r="A63" s="36">
        <v>3</v>
      </c>
      <c r="B63" s="20" t="s">
        <v>24</v>
      </c>
      <c r="C63" s="23">
        <v>74685</v>
      </c>
      <c r="D63" s="23">
        <v>1100827</v>
      </c>
      <c r="E63" s="23">
        <v>78912</v>
      </c>
      <c r="F63" s="23">
        <v>1100932</v>
      </c>
      <c r="G63" s="13">
        <f t="shared" si="9"/>
        <v>-4227</v>
      </c>
      <c r="H63" s="14">
        <f t="shared" si="9"/>
        <v>-105</v>
      </c>
    </row>
    <row r="64" spans="1:8" s="32" customFormat="1" ht="36.75" customHeight="1">
      <c r="A64" s="36">
        <v>4</v>
      </c>
      <c r="B64" s="20" t="s">
        <v>25</v>
      </c>
      <c r="C64" s="23">
        <v>7254550</v>
      </c>
      <c r="D64" s="23">
        <v>8818443</v>
      </c>
      <c r="E64" s="23">
        <v>241865</v>
      </c>
      <c r="F64" s="23">
        <v>9684362</v>
      </c>
      <c r="G64" s="13">
        <f t="shared" si="9"/>
        <v>7012685</v>
      </c>
      <c r="H64" s="14">
        <f t="shared" si="9"/>
        <v>-865919</v>
      </c>
    </row>
    <row r="65" spans="1:8" s="32" customFormat="1" ht="26.25" customHeight="1">
      <c r="A65" s="36">
        <v>5</v>
      </c>
      <c r="B65" s="20" t="s">
        <v>79</v>
      </c>
      <c r="C65" s="23">
        <v>2501700</v>
      </c>
      <c r="D65" s="23">
        <v>3066131</v>
      </c>
      <c r="E65" s="23">
        <v>2500850</v>
      </c>
      <c r="F65" s="23">
        <v>2506927</v>
      </c>
      <c r="G65" s="13">
        <f t="shared" si="9"/>
        <v>850</v>
      </c>
      <c r="H65" s="14">
        <f t="shared" si="9"/>
        <v>559204</v>
      </c>
    </row>
    <row r="66" spans="1:8" s="32" customFormat="1" ht="29.25" customHeight="1">
      <c r="A66" s="36">
        <v>6</v>
      </c>
      <c r="B66" s="20" t="s">
        <v>27</v>
      </c>
      <c r="C66" s="23">
        <v>335700</v>
      </c>
      <c r="D66" s="23">
        <v>454088</v>
      </c>
      <c r="E66" s="23">
        <v>275700</v>
      </c>
      <c r="F66" s="23">
        <v>407675</v>
      </c>
      <c r="G66" s="23">
        <f t="shared" si="9"/>
        <v>60000</v>
      </c>
      <c r="H66" s="14">
        <f t="shared" si="9"/>
        <v>46413</v>
      </c>
    </row>
    <row r="67" spans="1:8" s="32" customFormat="1" ht="24.75" customHeight="1">
      <c r="A67" s="36">
        <v>7</v>
      </c>
      <c r="B67" s="20" t="s">
        <v>80</v>
      </c>
      <c r="C67" s="23">
        <v>1620204</v>
      </c>
      <c r="D67" s="23">
        <v>1461192</v>
      </c>
      <c r="E67" s="23">
        <v>1202744</v>
      </c>
      <c r="F67" s="23">
        <v>1077476</v>
      </c>
      <c r="G67" s="23">
        <f t="shared" si="9"/>
        <v>417460</v>
      </c>
      <c r="H67" s="14">
        <f t="shared" si="9"/>
        <v>383716</v>
      </c>
    </row>
    <row r="68" spans="1:8" s="32" customFormat="1" ht="40.5" customHeight="1">
      <c r="A68" s="36">
        <v>8</v>
      </c>
      <c r="B68" s="20" t="s">
        <v>81</v>
      </c>
      <c r="C68" s="23">
        <v>105378</v>
      </c>
      <c r="D68" s="23">
        <v>20271</v>
      </c>
      <c r="E68" s="23">
        <v>103933</v>
      </c>
      <c r="F68" s="23">
        <v>21208</v>
      </c>
      <c r="G68" s="23">
        <f t="shared" si="9"/>
        <v>1445</v>
      </c>
      <c r="H68" s="14">
        <f t="shared" si="9"/>
        <v>-937</v>
      </c>
    </row>
    <row r="69" spans="1:8" s="32" customFormat="1" ht="22.5" customHeight="1">
      <c r="A69" s="36">
        <v>9</v>
      </c>
      <c r="B69" s="20" t="s">
        <v>28</v>
      </c>
      <c r="C69" s="23">
        <v>894366</v>
      </c>
      <c r="D69" s="23">
        <v>1332630</v>
      </c>
      <c r="E69" s="23">
        <v>895153</v>
      </c>
      <c r="F69" s="23">
        <v>1319561</v>
      </c>
      <c r="G69" s="13">
        <f t="shared" si="9"/>
        <v>-787</v>
      </c>
      <c r="H69" s="14">
        <f t="shared" si="9"/>
        <v>13069</v>
      </c>
    </row>
    <row r="70" spans="1:8" s="12" customFormat="1" ht="27.75" customHeight="1">
      <c r="A70" s="36">
        <v>10</v>
      </c>
      <c r="B70" s="20" t="s">
        <v>82</v>
      </c>
      <c r="C70" s="23">
        <v>1421110</v>
      </c>
      <c r="D70" s="23">
        <v>2226590</v>
      </c>
      <c r="E70" s="23">
        <v>4520296</v>
      </c>
      <c r="F70" s="23">
        <v>2187305</v>
      </c>
      <c r="G70" s="13">
        <f t="shared" si="9"/>
        <v>-3099186</v>
      </c>
      <c r="H70" s="14">
        <f t="shared" si="9"/>
        <v>39285</v>
      </c>
    </row>
    <row r="71" spans="1:8" s="32" customFormat="1" ht="27.75" customHeight="1">
      <c r="A71" s="36">
        <v>11</v>
      </c>
      <c r="B71" s="20" t="s">
        <v>29</v>
      </c>
      <c r="C71" s="23">
        <v>15401495</v>
      </c>
      <c r="D71" s="23">
        <v>17908250</v>
      </c>
      <c r="E71" s="23">
        <v>15263628</v>
      </c>
      <c r="F71" s="23">
        <v>17452005</v>
      </c>
      <c r="G71" s="13">
        <f t="shared" si="9"/>
        <v>137867</v>
      </c>
      <c r="H71" s="14">
        <f t="shared" si="9"/>
        <v>456245</v>
      </c>
    </row>
    <row r="72" spans="1:8" s="32" customFormat="1" ht="27.75" customHeight="1">
      <c r="A72" s="36">
        <v>12</v>
      </c>
      <c r="B72" s="20" t="s">
        <v>30</v>
      </c>
      <c r="C72" s="23">
        <v>10367106</v>
      </c>
      <c r="D72" s="23">
        <v>1554665</v>
      </c>
      <c r="E72" s="23">
        <v>10903478</v>
      </c>
      <c r="F72" s="23">
        <v>1049749</v>
      </c>
      <c r="G72" s="13">
        <f t="shared" si="9"/>
        <v>-536372</v>
      </c>
      <c r="H72" s="14">
        <f t="shared" si="9"/>
        <v>504916</v>
      </c>
    </row>
    <row r="73" spans="1:8" s="32" customFormat="1" ht="27.75" customHeight="1">
      <c r="A73" s="36">
        <v>13</v>
      </c>
      <c r="B73" s="20" t="s">
        <v>83</v>
      </c>
      <c r="C73" s="23">
        <v>12388</v>
      </c>
      <c r="D73" s="23">
        <v>453399</v>
      </c>
      <c r="E73" s="23">
        <v>152125</v>
      </c>
      <c r="F73" s="23">
        <v>594210</v>
      </c>
      <c r="G73" s="13">
        <f t="shared" si="9"/>
        <v>-139737</v>
      </c>
      <c r="H73" s="14">
        <f t="shared" si="9"/>
        <v>-140811</v>
      </c>
    </row>
    <row r="74" spans="1:8" s="32" customFormat="1" ht="27.75" customHeight="1">
      <c r="A74" s="36">
        <v>14</v>
      </c>
      <c r="B74" s="20" t="s">
        <v>31</v>
      </c>
      <c r="C74" s="23">
        <v>7975846</v>
      </c>
      <c r="D74" s="23">
        <v>8091665</v>
      </c>
      <c r="E74" s="23">
        <v>8642650</v>
      </c>
      <c r="F74" s="23">
        <v>7450201</v>
      </c>
      <c r="G74" s="13">
        <f t="shared" si="9"/>
        <v>-666804</v>
      </c>
      <c r="H74" s="14">
        <f t="shared" si="9"/>
        <v>641464</v>
      </c>
    </row>
    <row r="75" spans="1:8" s="32" customFormat="1" ht="27.75" customHeight="1">
      <c r="A75" s="36">
        <v>15</v>
      </c>
      <c r="B75" s="20" t="s">
        <v>32</v>
      </c>
      <c r="C75" s="23">
        <v>163429</v>
      </c>
      <c r="D75" s="23">
        <v>123034</v>
      </c>
      <c r="E75" s="23">
        <v>163086</v>
      </c>
      <c r="F75" s="23">
        <v>122190</v>
      </c>
      <c r="G75" s="13">
        <f t="shared" si="9"/>
        <v>343</v>
      </c>
      <c r="H75" s="14">
        <f t="shared" si="9"/>
        <v>844</v>
      </c>
    </row>
    <row r="76" spans="1:8" s="32" customFormat="1" ht="27.75" customHeight="1">
      <c r="A76" s="36">
        <v>16</v>
      </c>
      <c r="B76" s="20" t="s">
        <v>33</v>
      </c>
      <c r="C76" s="23">
        <v>48839074</v>
      </c>
      <c r="D76" s="23">
        <v>38591689</v>
      </c>
      <c r="E76" s="23">
        <v>45487056</v>
      </c>
      <c r="F76" s="23">
        <v>38726230</v>
      </c>
      <c r="G76" s="13">
        <f t="shared" si="9"/>
        <v>3352018</v>
      </c>
      <c r="H76" s="14">
        <f t="shared" si="9"/>
        <v>-134541</v>
      </c>
    </row>
    <row r="77" spans="1:8" s="32" customFormat="1" ht="27.75" customHeight="1">
      <c r="A77" s="36">
        <v>17</v>
      </c>
      <c r="B77" s="20" t="s">
        <v>34</v>
      </c>
      <c r="C77" s="23">
        <v>14260965</v>
      </c>
      <c r="D77" s="23">
        <v>16504115</v>
      </c>
      <c r="E77" s="23">
        <v>12843891</v>
      </c>
      <c r="F77" s="23">
        <v>16329966</v>
      </c>
      <c r="G77" s="13">
        <f t="shared" si="9"/>
        <v>1417074</v>
      </c>
      <c r="H77" s="14">
        <f t="shared" si="9"/>
        <v>174149</v>
      </c>
    </row>
    <row r="78" spans="1:8" s="32" customFormat="1" ht="27.75" customHeight="1">
      <c r="A78" s="36">
        <v>18</v>
      </c>
      <c r="B78" s="20" t="s">
        <v>35</v>
      </c>
      <c r="C78" s="23">
        <v>8924883</v>
      </c>
      <c r="D78" s="23">
        <v>15094143</v>
      </c>
      <c r="E78" s="23">
        <v>8311894</v>
      </c>
      <c r="F78" s="23">
        <v>11344510</v>
      </c>
      <c r="G78" s="13">
        <f t="shared" si="9"/>
        <v>612989</v>
      </c>
      <c r="H78" s="14">
        <f t="shared" si="9"/>
        <v>3749633</v>
      </c>
    </row>
    <row r="79" spans="1:8" s="32" customFormat="1" ht="27.75" customHeight="1">
      <c r="A79" s="36">
        <v>19</v>
      </c>
      <c r="B79" s="20" t="s">
        <v>26</v>
      </c>
      <c r="C79" s="23">
        <v>2533348</v>
      </c>
      <c r="D79" s="23">
        <v>3117438</v>
      </c>
      <c r="E79" s="23">
        <v>2574825</v>
      </c>
      <c r="F79" s="23">
        <v>2976607</v>
      </c>
      <c r="G79" s="13">
        <f>C79-E79</f>
        <v>-41477</v>
      </c>
      <c r="H79" s="14">
        <f>D79-F79</f>
        <v>140831</v>
      </c>
    </row>
    <row r="80" spans="1:8" s="32" customFormat="1" ht="27.75" customHeight="1">
      <c r="A80" s="36">
        <v>20</v>
      </c>
      <c r="B80" s="20" t="s">
        <v>36</v>
      </c>
      <c r="C80" s="23">
        <v>6606945</v>
      </c>
      <c r="D80" s="23">
        <v>7297097</v>
      </c>
      <c r="E80" s="23">
        <v>6521701</v>
      </c>
      <c r="F80" s="23">
        <v>6724860</v>
      </c>
      <c r="G80" s="13">
        <f t="shared" si="9"/>
        <v>85244</v>
      </c>
      <c r="H80" s="14">
        <f t="shared" si="9"/>
        <v>572237</v>
      </c>
    </row>
    <row r="81" spans="1:8" s="32" customFormat="1" ht="27.75" customHeight="1">
      <c r="A81" s="36">
        <v>21</v>
      </c>
      <c r="B81" s="20" t="s">
        <v>37</v>
      </c>
      <c r="C81" s="23">
        <v>8617584</v>
      </c>
      <c r="D81" s="23">
        <v>8213722</v>
      </c>
      <c r="E81" s="23">
        <v>8611067</v>
      </c>
      <c r="F81" s="23">
        <v>8387563</v>
      </c>
      <c r="G81" s="13">
        <f aca="true" t="shared" si="10" ref="G81:H83">C81-E81</f>
        <v>6517</v>
      </c>
      <c r="H81" s="14">
        <f t="shared" si="10"/>
        <v>-173841</v>
      </c>
    </row>
    <row r="82" spans="1:8" s="32" customFormat="1" ht="27.75" customHeight="1">
      <c r="A82" s="36">
        <v>22</v>
      </c>
      <c r="B82" s="20" t="s">
        <v>84</v>
      </c>
      <c r="C82" s="23">
        <v>495943</v>
      </c>
      <c r="D82" s="23">
        <v>480833</v>
      </c>
      <c r="E82" s="23">
        <v>575221</v>
      </c>
      <c r="F82" s="23">
        <v>541045</v>
      </c>
      <c r="G82" s="13">
        <f t="shared" si="10"/>
        <v>-79278</v>
      </c>
      <c r="H82" s="14">
        <f t="shared" si="10"/>
        <v>-60212</v>
      </c>
    </row>
    <row r="83" spans="1:8" s="40" customFormat="1" ht="39" customHeight="1">
      <c r="A83" s="36">
        <v>23</v>
      </c>
      <c r="B83" s="20" t="s">
        <v>85</v>
      </c>
      <c r="C83" s="23">
        <v>369318</v>
      </c>
      <c r="D83" s="23">
        <v>713844</v>
      </c>
      <c r="E83" s="23">
        <v>366575</v>
      </c>
      <c r="F83" s="23">
        <v>351508</v>
      </c>
      <c r="G83" s="13">
        <f t="shared" si="10"/>
        <v>2743</v>
      </c>
      <c r="H83" s="14">
        <f t="shared" si="10"/>
        <v>362336</v>
      </c>
    </row>
    <row r="84" spans="1:13" s="12" customFormat="1" ht="39" customHeight="1">
      <c r="A84" s="58" t="s">
        <v>86</v>
      </c>
      <c r="B84" s="59"/>
      <c r="C84" s="23">
        <f aca="true" t="shared" si="11" ref="C84:H84">SUM(C85)</f>
        <v>4196954</v>
      </c>
      <c r="D84" s="23">
        <f t="shared" si="11"/>
        <v>3948266</v>
      </c>
      <c r="E84" s="23">
        <f t="shared" si="11"/>
        <v>5983101</v>
      </c>
      <c r="F84" s="23">
        <f t="shared" si="11"/>
        <v>6642919</v>
      </c>
      <c r="G84" s="13">
        <f t="shared" si="11"/>
        <v>-1786147</v>
      </c>
      <c r="H84" s="14">
        <f t="shared" si="11"/>
        <v>-2694653</v>
      </c>
      <c r="I84" s="31"/>
      <c r="J84" s="31"/>
      <c r="K84" s="31"/>
      <c r="L84" s="31"/>
      <c r="M84" s="31"/>
    </row>
    <row r="85" spans="1:8" s="12" customFormat="1" ht="28.5" customHeight="1">
      <c r="A85" s="41"/>
      <c r="B85" s="42" t="s">
        <v>87</v>
      </c>
      <c r="C85" s="43">
        <v>4196954</v>
      </c>
      <c r="D85" s="43">
        <v>3948266</v>
      </c>
      <c r="E85" s="43">
        <v>5983101</v>
      </c>
      <c r="F85" s="43">
        <v>6642919</v>
      </c>
      <c r="G85" s="44">
        <f>C85-E85</f>
        <v>-1786147</v>
      </c>
      <c r="H85" s="45">
        <f>D85-F85</f>
        <v>-2694653</v>
      </c>
    </row>
    <row r="86" spans="1:8" s="12" customFormat="1" ht="18" customHeight="1">
      <c r="A86" s="57" t="s">
        <v>55</v>
      </c>
      <c r="B86" s="57"/>
      <c r="C86" s="21"/>
      <c r="D86" s="21"/>
      <c r="E86" s="21"/>
      <c r="F86" s="21"/>
      <c r="G86" s="21"/>
      <c r="H86" s="21"/>
    </row>
    <row r="87" spans="1:8" s="12" customFormat="1" ht="18.75" customHeight="1">
      <c r="A87" s="22" t="s">
        <v>56</v>
      </c>
      <c r="B87" s="60" t="s">
        <v>63</v>
      </c>
      <c r="C87" s="60"/>
      <c r="D87" s="60"/>
      <c r="E87" s="60"/>
      <c r="F87" s="60"/>
      <c r="G87" s="60"/>
      <c r="H87" s="60"/>
    </row>
    <row r="88" spans="1:8" s="12" customFormat="1" ht="18.75" customHeight="1" hidden="1">
      <c r="A88" s="22" t="s">
        <v>40</v>
      </c>
      <c r="B88" s="60" t="s">
        <v>64</v>
      </c>
      <c r="C88" s="60"/>
      <c r="D88" s="60"/>
      <c r="E88" s="60"/>
      <c r="F88" s="60"/>
      <c r="G88" s="60"/>
      <c r="H88" s="60"/>
    </row>
    <row r="89" spans="1:8" ht="69" customHeight="1">
      <c r="A89" s="22">
        <v>2</v>
      </c>
      <c r="B89" s="60" t="s">
        <v>93</v>
      </c>
      <c r="C89" s="60"/>
      <c r="D89" s="60"/>
      <c r="E89" s="60"/>
      <c r="F89" s="60"/>
      <c r="G89" s="60"/>
      <c r="H89" s="60"/>
    </row>
    <row r="90" spans="1:8" ht="36" customHeight="1">
      <c r="A90" s="22">
        <v>3</v>
      </c>
      <c r="B90" s="60" t="s">
        <v>95</v>
      </c>
      <c r="C90" s="60"/>
      <c r="D90" s="60"/>
      <c r="E90" s="60"/>
      <c r="F90" s="60"/>
      <c r="G90" s="60"/>
      <c r="H90" s="60"/>
    </row>
    <row r="91" spans="1:8" ht="36.75" customHeight="1">
      <c r="A91" s="22">
        <v>4</v>
      </c>
      <c r="B91" s="60" t="s">
        <v>94</v>
      </c>
      <c r="C91" s="60"/>
      <c r="D91" s="60"/>
      <c r="E91" s="60"/>
      <c r="F91" s="60"/>
      <c r="G91" s="60"/>
      <c r="H91" s="60"/>
    </row>
    <row r="92" ht="16.5">
      <c r="A92" s="16" t="s">
        <v>39</v>
      </c>
    </row>
  </sheetData>
  <mergeCells count="23">
    <mergeCell ref="C1:F1"/>
    <mergeCell ref="A4:B5"/>
    <mergeCell ref="C4:D4"/>
    <mergeCell ref="E4:F4"/>
    <mergeCell ref="A2:B2"/>
    <mergeCell ref="D3:E3"/>
    <mergeCell ref="C2:F2"/>
    <mergeCell ref="B91:H91"/>
    <mergeCell ref="B87:H87"/>
    <mergeCell ref="B88:H88"/>
    <mergeCell ref="B89:H89"/>
    <mergeCell ref="B90:H90"/>
    <mergeCell ref="A58:B58"/>
    <mergeCell ref="A60:B60"/>
    <mergeCell ref="A86:B86"/>
    <mergeCell ref="A84:B84"/>
    <mergeCell ref="A9:B9"/>
    <mergeCell ref="G4:H4"/>
    <mergeCell ref="A7:B7"/>
    <mergeCell ref="A28:B28"/>
    <mergeCell ref="A10:B10"/>
    <mergeCell ref="A8:B8"/>
    <mergeCell ref="A6:B6"/>
  </mergeCells>
  <printOptions horizontalCentered="1"/>
  <pageMargins left="0.5511811023622047" right="0.4724409448818898" top="0.3937007874015748" bottom="0.35433070866141736" header="0.31496062992125984" footer="0"/>
  <pageSetup blackAndWhite="1" fitToHeight="5" horizontalDpi="600" verticalDpi="600" orientation="portrait" paperSize="9" scale="82" r:id="rId3"/>
  <headerFooter alignWithMargins="0">
    <oddHeader xml:space="preserve">&amp;R&amp;"CourierPS,標準"&amp;19 </oddHead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Ating</cp:lastModifiedBy>
  <cp:lastPrinted>2013-08-26T03:50:20Z</cp:lastPrinted>
  <dcterms:created xsi:type="dcterms:W3CDTF">2005-07-07T03:23:46Z</dcterms:created>
  <dcterms:modified xsi:type="dcterms:W3CDTF">2013-09-02T07:26:23Z</dcterms:modified>
  <cp:category/>
  <cp:version/>
  <cp:contentType/>
  <cp:contentStatus/>
</cp:coreProperties>
</file>