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88" windowHeight="7800" activeTab="0"/>
  </bookViews>
  <sheets>
    <sheet name="sheet1" sheetId="1" r:id="rId1"/>
  </sheets>
  <definedNames>
    <definedName name="_xlnm.Print_Area" localSheetId="0">'sheet1'!$A$1:$H$62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<sst xmlns="http://schemas.openxmlformats.org/spreadsheetml/2006/main" count="77" uniqueCount="38">
  <si>
    <t>單位：新臺幣千元</t>
  </si>
  <si>
    <t xml:space="preserve">本　年　度　預　計　變　賣　資　產 </t>
  </si>
  <si>
    <t>盈　餘
或虧損</t>
  </si>
  <si>
    <t>科　　目</t>
  </si>
  <si>
    <t>已　提</t>
  </si>
  <si>
    <t>減　損</t>
  </si>
  <si>
    <t>重估價值</t>
  </si>
  <si>
    <t>折舊額</t>
  </si>
  <si>
    <t>調整數</t>
  </si>
  <si>
    <t>經濟部主管</t>
  </si>
  <si>
    <t>台灣糖業股份有限公司</t>
  </si>
  <si>
    <t>台灣中油股份有限公司</t>
  </si>
  <si>
    <t>土地</t>
  </si>
  <si>
    <t>什項設備</t>
  </si>
  <si>
    <t>台灣電力股份有限公司</t>
  </si>
  <si>
    <t>機械及設備</t>
  </si>
  <si>
    <t>財政部主管</t>
  </si>
  <si>
    <t>交通部主管</t>
  </si>
  <si>
    <t>交通部臺灣鐵路管理局</t>
  </si>
  <si>
    <t/>
  </si>
  <si>
    <t>投資性不動產</t>
  </si>
  <si>
    <t>臺灣港務股份有限公司</t>
  </si>
  <si>
    <t>房屋及建築</t>
  </si>
  <si>
    <t>機械及設備</t>
  </si>
  <si>
    <t>土地改良物</t>
  </si>
  <si>
    <r>
      <t xml:space="preserve"> １３５　資 產 變 賣 綜 計 表</t>
    </r>
    <r>
      <rPr>
        <b/>
        <sz val="11"/>
        <rFont val="華康粗明體"/>
        <family val="3"/>
      </rPr>
      <t>(續)</t>
    </r>
  </si>
  <si>
    <t>不動產、廠房及設備</t>
  </si>
  <si>
    <t>交通及運輸
設備</t>
  </si>
  <si>
    <t>臺灣土地銀行股份有限 公司</t>
  </si>
  <si>
    <t>待出售非流動      資產</t>
  </si>
  <si>
    <t>台灣自來水股份有限  公司</t>
  </si>
  <si>
    <t>基　金　名　稱</t>
  </si>
  <si>
    <t>帳面
淨值</t>
  </si>
  <si>
    <t>成本或</t>
  </si>
  <si>
    <t>售價
收入</t>
  </si>
  <si>
    <t>總      計</t>
  </si>
  <si>
    <r>
      <t xml:space="preserve">   </t>
    </r>
    <r>
      <rPr>
        <sz val="9"/>
        <rFont val="微軟正黑體"/>
        <family val="2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（帳面淨值）。</t>
    </r>
  </si>
  <si>
    <r>
      <rPr>
        <sz val="9"/>
        <rFont val="新細明體"/>
        <family val="1"/>
      </rPr>
      <t>註：表內本年度預計變賣資產未包括台灣中油公司奉准依預算法第</t>
    </r>
    <r>
      <rPr>
        <sz val="9"/>
        <rFont val="Times New Roman"/>
        <family val="1"/>
      </rPr>
      <t>88</t>
    </r>
    <r>
      <rPr>
        <sz val="9"/>
        <rFont val="新細明體"/>
        <family val="1"/>
      </rPr>
      <t>條規定，於以前年度先行辦理，並於本年度補辦預算</t>
    </r>
    <r>
      <rPr>
        <sz val="9"/>
        <rFont val="Times New Roman"/>
        <family val="1"/>
      </rPr>
      <t>11,952</t>
    </r>
    <r>
      <rPr>
        <sz val="9"/>
        <rFont val="新細明體"/>
        <family val="1"/>
      </rPr>
      <t>千元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</si>
</sst>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Helv"/>
      <family val="2"/>
    </font>
    <font>
      <sz val="11"/>
      <name val="新細明體"/>
      <family val="1"/>
    </font>
    <font>
      <sz val="10"/>
      <name val="Times New Roman"/>
      <family val="1"/>
    </font>
    <font>
      <u val="single"/>
      <sz val="9"/>
      <color indexed="36"/>
      <name val="新細明體"/>
      <family val="1"/>
    </font>
    <font>
      <b/>
      <sz val="22"/>
      <name val="華康粗明體"/>
      <family val="3"/>
    </font>
    <font>
      <b/>
      <sz val="10"/>
      <name val="Times New Roman"/>
      <family val="1"/>
    </font>
    <font>
      <sz val="10"/>
      <name val="新細明體"/>
      <family val="1"/>
    </font>
    <font>
      <b/>
      <sz val="10"/>
      <name val="華康中黑體"/>
      <family val="3"/>
    </font>
    <font>
      <b/>
      <sz val="11"/>
      <name val="華康粗明體"/>
      <family val="3"/>
    </font>
    <font>
      <sz val="12"/>
      <color indexed="10"/>
      <name val="新細明體"/>
      <family val="1"/>
    </font>
    <font>
      <sz val="9"/>
      <color indexed="10"/>
      <name val="新細明體"/>
      <family val="1"/>
    </font>
    <font>
      <b/>
      <sz val="10"/>
      <name val="新細明體"/>
      <family val="1"/>
    </font>
    <font>
      <sz val="9"/>
      <name val="Times New Roman"/>
      <family val="1"/>
    </font>
    <font>
      <sz val="9"/>
      <name val="細明體"/>
      <family val="3"/>
    </font>
    <font>
      <sz val="9"/>
      <name val="微軟正黑體"/>
      <family val="2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37" fontId="2" fillId="0" borderId="0">
      <alignment/>
      <protection/>
    </xf>
    <xf numFmtId="43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2" borderId="2" applyNumberForma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3" fontId="3" fillId="0" borderId="10" xfId="33" applyNumberFormat="1" applyFont="1" applyFill="1" applyBorder="1" applyAlignment="1">
      <alignment horizontal="center" vertical="center"/>
      <protection/>
    </xf>
    <xf numFmtId="3" fontId="3" fillId="0" borderId="11" xfId="33" applyNumberFormat="1" applyFont="1" applyFill="1" applyBorder="1" applyAlignment="1" applyProtection="1">
      <alignment horizontal="center" vertical="center"/>
      <protection/>
    </xf>
    <xf numFmtId="3" fontId="3" fillId="0" borderId="12" xfId="33" applyNumberFormat="1" applyFont="1" applyFill="1" applyBorder="1" applyAlignment="1" applyProtection="1">
      <alignment horizontal="distributed" vertical="distributed" indent="1"/>
      <protection/>
    </xf>
    <xf numFmtId="3" fontId="3" fillId="0" borderId="13" xfId="33" applyNumberFormat="1" applyFont="1" applyFill="1" applyBorder="1" applyAlignment="1" applyProtection="1">
      <alignment horizontal="distributed" vertical="distributed" indent="1"/>
      <protection/>
    </xf>
    <xf numFmtId="3" fontId="3" fillId="0" borderId="14" xfId="33" applyNumberFormat="1" applyFont="1" applyFill="1" applyBorder="1" applyAlignment="1" applyProtection="1">
      <alignment horizontal="distributed" vertical="distributed" indent="1"/>
      <protection/>
    </xf>
    <xf numFmtId="3" fontId="3" fillId="0" borderId="11" xfId="33" applyNumberFormat="1" applyFont="1" applyFill="1" applyBorder="1" applyAlignment="1" applyProtection="1">
      <alignment horizontal="distributed" vertical="distributed" indent="1"/>
      <protection/>
    </xf>
    <xf numFmtId="3" fontId="3" fillId="0" borderId="15" xfId="33" applyNumberFormat="1" applyFont="1" applyFill="1" applyBorder="1" applyAlignment="1">
      <alignment horizontal="center" vertical="center"/>
      <protection/>
    </xf>
    <xf numFmtId="3" fontId="3" fillId="0" borderId="16" xfId="33" applyNumberFormat="1" applyFont="1" applyFill="1" applyBorder="1" applyAlignment="1">
      <alignment horizontal="center" vertical="center"/>
      <protection/>
    </xf>
    <xf numFmtId="3" fontId="3" fillId="0" borderId="17" xfId="33" applyNumberFormat="1" applyFont="1" applyFill="1" applyBorder="1" applyAlignment="1" applyProtection="1">
      <alignment horizontal="distributed" vertical="distributed" indent="1"/>
      <protection/>
    </xf>
    <xf numFmtId="3" fontId="3" fillId="0" borderId="16" xfId="33" applyNumberFormat="1" applyFont="1" applyFill="1" applyBorder="1" applyAlignment="1" applyProtection="1">
      <alignment horizontal="distributed" vertical="distributed" indent="1"/>
      <protection/>
    </xf>
    <xf numFmtId="0" fontId="9" fillId="0" borderId="0" xfId="0" applyFont="1" applyFill="1" applyAlignment="1">
      <alignment horizontal="distributed" vertical="center" wrapText="1" indent="1"/>
    </xf>
    <xf numFmtId="0" fontId="9" fillId="0" borderId="0" xfId="0" applyFont="1" applyFill="1" applyBorder="1" applyAlignment="1">
      <alignment horizontal="distributed" vertical="center" wrapText="1" indent="1"/>
    </xf>
    <xf numFmtId="3" fontId="3" fillId="0" borderId="17" xfId="33" applyNumberFormat="1" applyFont="1" applyFill="1" applyBorder="1" applyAlignment="1" applyProtection="1">
      <alignment horizontal="center" vertical="distributed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" fontId="3" fillId="0" borderId="0" xfId="33" applyNumberFormat="1" applyFont="1" applyFill="1" applyBorder="1" applyAlignment="1" applyProtection="1">
      <alignment horizontal="left"/>
      <protection locked="0"/>
    </xf>
    <xf numFmtId="3" fontId="3" fillId="0" borderId="0" xfId="33" applyNumberFormat="1" applyFont="1" applyFill="1" applyBorder="1" applyAlignment="1">
      <alignment/>
      <protection/>
    </xf>
    <xf numFmtId="3" fontId="3" fillId="0" borderId="0" xfId="33" applyNumberFormat="1" applyFont="1" applyFill="1">
      <alignment/>
      <protection/>
    </xf>
    <xf numFmtId="3" fontId="3" fillId="0" borderId="0" xfId="33" applyNumberFormat="1" applyFont="1" applyFill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3" fontId="7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distributed" wrapText="1"/>
    </xf>
    <xf numFmtId="0" fontId="8" fillId="0" borderId="0" xfId="0" applyFont="1" applyFill="1" applyAlignment="1">
      <alignment horizontal="left" vertical="distributed" indent="1"/>
    </xf>
    <xf numFmtId="0" fontId="8" fillId="0" borderId="0" xfId="0" applyFont="1" applyFill="1" applyAlignment="1">
      <alignment horizontal="left" vertical="distributed" wrapText="1" indent="1"/>
    </xf>
    <xf numFmtId="0" fontId="8" fillId="0" borderId="0" xfId="0" applyFont="1" applyFill="1" applyAlignment="1">
      <alignment vertical="distributed"/>
    </xf>
    <xf numFmtId="0" fontId="8" fillId="0" borderId="0" xfId="0" applyFont="1" applyFill="1" applyBorder="1" applyAlignment="1">
      <alignment vertical="distributed"/>
    </xf>
    <xf numFmtId="3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distributed" indent="1"/>
    </xf>
    <xf numFmtId="0" fontId="0" fillId="0" borderId="0" xfId="0" applyFont="1" applyFill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distributed"/>
    </xf>
    <xf numFmtId="3" fontId="4" fillId="0" borderId="1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distributed"/>
    </xf>
    <xf numFmtId="3" fontId="8" fillId="0" borderId="0" xfId="33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3" fontId="8" fillId="0" borderId="0" xfId="33" applyNumberFormat="1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vertical="distributed" wrapText="1"/>
    </xf>
    <xf numFmtId="0" fontId="13" fillId="0" borderId="0" xfId="0" applyFont="1" applyFill="1" applyBorder="1" applyAlignment="1">
      <alignment vertical="distributed"/>
    </xf>
    <xf numFmtId="3" fontId="7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18" xfId="0" applyFont="1" applyFill="1" applyBorder="1" applyAlignment="1">
      <alignment horizontal="distributed" vertical="distributed"/>
    </xf>
    <xf numFmtId="3" fontId="7" fillId="0" borderId="18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 vertical="distributed" wrapText="1"/>
    </xf>
    <xf numFmtId="3" fontId="0" fillId="0" borderId="0" xfId="0" applyNumberFormat="1" applyFont="1" applyFill="1" applyAlignment="1">
      <alignment/>
    </xf>
    <xf numFmtId="0" fontId="8" fillId="0" borderId="0" xfId="0" applyFont="1" applyFill="1" applyAlignment="1">
      <alignment vertical="distributed"/>
    </xf>
    <xf numFmtId="0" fontId="9" fillId="0" borderId="18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3" fontId="8" fillId="0" borderId="0" xfId="33" applyNumberFormat="1" applyFont="1" applyFill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/>
    </xf>
    <xf numFmtId="0" fontId="4" fillId="0" borderId="0" xfId="0" applyFont="1" applyFill="1" applyBorder="1" applyAlignment="1">
      <alignment horizontal="left" vertical="distributed" indent="1"/>
    </xf>
    <xf numFmtId="0" fontId="4" fillId="0" borderId="0" xfId="0" applyFont="1" applyFill="1" applyAlignment="1">
      <alignment horizontal="left" vertical="distributed" indent="1"/>
    </xf>
    <xf numFmtId="3" fontId="3" fillId="0" borderId="14" xfId="33" applyNumberFormat="1" applyFont="1" applyFill="1" applyBorder="1" applyAlignment="1">
      <alignment horizontal="center" vertical="center" wrapText="1"/>
      <protection/>
    </xf>
    <xf numFmtId="3" fontId="3" fillId="0" borderId="19" xfId="33" applyNumberFormat="1" applyFont="1" applyFill="1" applyBorder="1" applyAlignment="1">
      <alignment horizontal="center" vertical="center" wrapText="1"/>
      <protection/>
    </xf>
    <xf numFmtId="3" fontId="3" fillId="0" borderId="17" xfId="33" applyNumberFormat="1" applyFont="1" applyFill="1" applyBorder="1" applyAlignment="1">
      <alignment horizontal="center" vertical="center" wrapText="1"/>
      <protection/>
    </xf>
    <xf numFmtId="3" fontId="6" fillId="0" borderId="0" xfId="33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3" fontId="3" fillId="0" borderId="11" xfId="33" applyNumberFormat="1" applyFont="1" applyFill="1" applyBorder="1" applyAlignment="1">
      <alignment horizontal="distributed" vertical="distributed" wrapText="1" indent="1"/>
      <protection/>
    </xf>
    <xf numFmtId="3" fontId="3" fillId="0" borderId="16" xfId="33" applyNumberFormat="1" applyFont="1" applyFill="1" applyBorder="1" applyAlignment="1">
      <alignment horizontal="distributed" vertical="distributed" indent="1"/>
      <protection/>
    </xf>
    <xf numFmtId="3" fontId="3" fillId="0" borderId="20" xfId="33" applyNumberFormat="1" applyFont="1" applyFill="1" applyBorder="1" applyAlignment="1" applyProtection="1">
      <alignment horizontal="distributed" vertical="distributed" indent="1"/>
      <protection/>
    </xf>
    <xf numFmtId="3" fontId="3" fillId="0" borderId="21" xfId="33" applyNumberFormat="1" applyFont="1" applyFill="1" applyBorder="1" applyAlignment="1" applyProtection="1">
      <alignment horizontal="distributed" vertical="distributed" indent="1"/>
      <protection/>
    </xf>
    <xf numFmtId="3" fontId="3" fillId="0" borderId="22" xfId="33" applyNumberFormat="1" applyFont="1" applyFill="1" applyBorder="1" applyAlignment="1" applyProtection="1">
      <alignment horizontal="distributed" vertical="distributed" indent="1"/>
      <protection/>
    </xf>
    <xf numFmtId="3" fontId="3" fillId="0" borderId="11" xfId="33" applyNumberFormat="1" applyFont="1" applyFill="1" applyBorder="1" applyAlignment="1">
      <alignment horizontal="center" vertical="center" wrapText="1"/>
      <protection/>
    </xf>
    <xf numFmtId="3" fontId="3" fillId="0" borderId="13" xfId="33" applyNumberFormat="1" applyFont="1" applyFill="1" applyBorder="1" applyAlignment="1">
      <alignment horizontal="center" vertical="center" wrapText="1"/>
      <protection/>
    </xf>
    <xf numFmtId="3" fontId="3" fillId="0" borderId="16" xfId="33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tabSelected="1" view="pageBreakPreview" zoomScaleSheetLayoutView="100"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57" sqref="P57"/>
    </sheetView>
  </sheetViews>
  <sheetFormatPr defaultColWidth="9.00390625" defaultRowHeight="16.5" customHeight="1"/>
  <cols>
    <col min="1" max="1" width="18.625" style="27" customWidth="1"/>
    <col min="2" max="2" width="13.125" style="27" customWidth="1"/>
    <col min="3" max="3" width="10.50390625" style="27" bestFit="1" customWidth="1"/>
    <col min="4" max="4" width="10.125" style="27" bestFit="1" customWidth="1"/>
    <col min="5" max="5" width="10.125" style="27" customWidth="1"/>
    <col min="6" max="8" width="10.125" style="27" bestFit="1" customWidth="1"/>
    <col min="9" max="9" width="10.00390625" style="27" bestFit="1" customWidth="1"/>
    <col min="10" max="10" width="10.625" style="27" bestFit="1" customWidth="1"/>
    <col min="11" max="11" width="9.00390625" style="27" bestFit="1" customWidth="1"/>
    <col min="12" max="16384" width="9.00390625" style="27" customWidth="1"/>
  </cols>
  <sheetData>
    <row r="1" spans="1:38" ht="30" customHeight="1">
      <c r="A1" s="82" t="s">
        <v>25</v>
      </c>
      <c r="B1" s="82"/>
      <c r="C1" s="82"/>
      <c r="D1" s="82"/>
      <c r="E1" s="82"/>
      <c r="F1" s="82"/>
      <c r="G1" s="82"/>
      <c r="H1" s="83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1" customHeight="1">
      <c r="A2" s="28"/>
      <c r="B2" s="29"/>
      <c r="C2" s="30"/>
      <c r="D2" s="30"/>
      <c r="E2" s="30"/>
      <c r="H2" s="31" t="s">
        <v>0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8" customHeight="1">
      <c r="A3" s="13"/>
      <c r="B3" s="14"/>
      <c r="C3" s="86" t="s">
        <v>1</v>
      </c>
      <c r="D3" s="87"/>
      <c r="E3" s="87"/>
      <c r="F3" s="88"/>
      <c r="G3" s="89" t="s">
        <v>34</v>
      </c>
      <c r="H3" s="79" t="s">
        <v>2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8" customHeight="1">
      <c r="A4" s="15" t="s">
        <v>31</v>
      </c>
      <c r="B4" s="16" t="s">
        <v>3</v>
      </c>
      <c r="C4" s="17" t="s">
        <v>33</v>
      </c>
      <c r="D4" s="17" t="s">
        <v>4</v>
      </c>
      <c r="E4" s="18" t="s">
        <v>5</v>
      </c>
      <c r="F4" s="84" t="s">
        <v>32</v>
      </c>
      <c r="G4" s="90"/>
      <c r="H4" s="80"/>
      <c r="I4" s="32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8" customHeight="1">
      <c r="A5" s="19"/>
      <c r="B5" s="20"/>
      <c r="C5" s="25" t="s">
        <v>6</v>
      </c>
      <c r="D5" s="21" t="s">
        <v>7</v>
      </c>
      <c r="E5" s="22" t="s">
        <v>8</v>
      </c>
      <c r="F5" s="85"/>
      <c r="G5" s="91"/>
      <c r="H5" s="81"/>
      <c r="I5" s="32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0.5" customHeight="1">
      <c r="A6" s="33"/>
      <c r="B6" s="34"/>
      <c r="C6" s="35"/>
      <c r="D6" s="35"/>
      <c r="E6" s="35"/>
      <c r="F6" s="35"/>
      <c r="G6" s="35"/>
      <c r="H6" s="35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s="38" customFormat="1" ht="25.5" customHeight="1">
      <c r="A7" s="23" t="s">
        <v>9</v>
      </c>
      <c r="B7" s="36" t="s">
        <v>19</v>
      </c>
      <c r="C7" s="37">
        <f aca="true" t="shared" si="0" ref="C7:H7">C9+C16+C22+C31</f>
        <v>18950253</v>
      </c>
      <c r="D7" s="37">
        <f t="shared" si="0"/>
        <v>14727499</v>
      </c>
      <c r="E7" s="37">
        <f t="shared" si="0"/>
        <v>121307</v>
      </c>
      <c r="F7" s="37">
        <f t="shared" si="0"/>
        <v>4101447</v>
      </c>
      <c r="G7" s="37">
        <f t="shared" si="0"/>
        <v>7022929</v>
      </c>
      <c r="H7" s="37">
        <f t="shared" si="0"/>
        <v>2921482</v>
      </c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s="38" customFormat="1" ht="7.5" customHeight="1">
      <c r="A8" s="33"/>
      <c r="B8" s="34"/>
      <c r="C8" s="35"/>
      <c r="D8" s="35"/>
      <c r="E8" s="35"/>
      <c r="F8" s="35"/>
      <c r="G8" s="35"/>
      <c r="H8" s="3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s="26" customFormat="1" ht="28.5" customHeight="1">
      <c r="A9" s="39" t="s">
        <v>10</v>
      </c>
      <c r="B9" s="73" t="s">
        <v>19</v>
      </c>
      <c r="C9" s="35">
        <f aca="true" t="shared" si="1" ref="C9:H9">C10+C14</f>
        <v>3734658</v>
      </c>
      <c r="D9" s="35">
        <f t="shared" si="1"/>
        <v>11283</v>
      </c>
      <c r="E9" s="35">
        <f t="shared" si="1"/>
        <v>23605</v>
      </c>
      <c r="F9" s="35">
        <f t="shared" si="1"/>
        <v>3699770</v>
      </c>
      <c r="G9" s="35">
        <f t="shared" si="1"/>
        <v>6143890</v>
      </c>
      <c r="H9" s="35">
        <f t="shared" si="1"/>
        <v>2444120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s="26" customFormat="1" ht="28.5" customHeight="1">
      <c r="A10" s="39"/>
      <c r="B10" s="40" t="s">
        <v>26</v>
      </c>
      <c r="C10" s="35">
        <f aca="true" t="shared" si="2" ref="C10:H10">SUM(C11:C13)</f>
        <v>17826</v>
      </c>
      <c r="D10" s="35">
        <f t="shared" si="2"/>
        <v>11283</v>
      </c>
      <c r="E10" s="35"/>
      <c r="F10" s="35">
        <f t="shared" si="2"/>
        <v>6543</v>
      </c>
      <c r="G10" s="35">
        <f t="shared" si="2"/>
        <v>17243</v>
      </c>
      <c r="H10" s="35">
        <f t="shared" si="2"/>
        <v>10700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</row>
    <row r="11" spans="1:38" s="26" customFormat="1" ht="27" customHeight="1">
      <c r="A11" s="33" t="s">
        <v>19</v>
      </c>
      <c r="B11" s="41" t="s">
        <v>24</v>
      </c>
      <c r="C11" s="35">
        <v>236</v>
      </c>
      <c r="D11" s="35">
        <v>54</v>
      </c>
      <c r="E11" s="35"/>
      <c r="F11" s="35">
        <v>182</v>
      </c>
      <c r="G11" s="35">
        <v>226</v>
      </c>
      <c r="H11" s="35">
        <v>44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</row>
    <row r="12" spans="1:38" s="26" customFormat="1" ht="27" customHeight="1">
      <c r="A12" s="33" t="s">
        <v>19</v>
      </c>
      <c r="B12" s="41" t="s">
        <v>22</v>
      </c>
      <c r="C12" s="35">
        <v>421</v>
      </c>
      <c r="D12" s="35">
        <v>249</v>
      </c>
      <c r="E12" s="35"/>
      <c r="F12" s="35">
        <v>172</v>
      </c>
      <c r="G12" s="35">
        <v>406</v>
      </c>
      <c r="H12" s="35">
        <v>234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</row>
    <row r="13" spans="1:38" s="26" customFormat="1" ht="27" customHeight="1">
      <c r="A13" s="33" t="s">
        <v>19</v>
      </c>
      <c r="B13" s="41" t="s">
        <v>23</v>
      </c>
      <c r="C13" s="35">
        <v>17169</v>
      </c>
      <c r="D13" s="35">
        <v>10980</v>
      </c>
      <c r="E13" s="35"/>
      <c r="F13" s="35">
        <v>6189</v>
      </c>
      <c r="G13" s="35">
        <v>16611</v>
      </c>
      <c r="H13" s="35">
        <v>10422</v>
      </c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  <row r="14" spans="1:38" s="26" customFormat="1" ht="27" customHeight="1">
      <c r="A14" s="33" t="s">
        <v>19</v>
      </c>
      <c r="B14" s="43" t="s">
        <v>20</v>
      </c>
      <c r="C14" s="35">
        <v>3716832</v>
      </c>
      <c r="D14" s="35"/>
      <c r="E14" s="35">
        <v>23605</v>
      </c>
      <c r="F14" s="35">
        <v>3693227</v>
      </c>
      <c r="G14" s="35">
        <v>6126647</v>
      </c>
      <c r="H14" s="35">
        <v>2433420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</row>
    <row r="15" spans="1:38" s="38" customFormat="1" ht="7.5" customHeight="1">
      <c r="A15" s="33"/>
      <c r="B15" s="44"/>
      <c r="C15" s="45"/>
      <c r="D15" s="45"/>
      <c r="E15" s="45"/>
      <c r="F15" s="45"/>
      <c r="G15" s="45"/>
      <c r="H15" s="4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26" customFormat="1" ht="28.5" customHeight="1">
      <c r="A16" s="39" t="s">
        <v>11</v>
      </c>
      <c r="B16" s="43" t="s">
        <v>19</v>
      </c>
      <c r="C16" s="35">
        <f>C17</f>
        <v>464298</v>
      </c>
      <c r="D16" s="35">
        <f>D17</f>
        <v>416664</v>
      </c>
      <c r="E16" s="35"/>
      <c r="F16" s="35">
        <f>F17</f>
        <v>47634</v>
      </c>
      <c r="G16" s="35">
        <f>G17</f>
        <v>38806</v>
      </c>
      <c r="H16" s="35">
        <f>H17</f>
        <v>-8828</v>
      </c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38" s="26" customFormat="1" ht="28.5" customHeight="1">
      <c r="A17" s="39"/>
      <c r="B17" s="40" t="s">
        <v>26</v>
      </c>
      <c r="C17" s="35">
        <f>SUM(C18:C20)</f>
        <v>464298</v>
      </c>
      <c r="D17" s="35">
        <f>SUM(D18:D20)</f>
        <v>416664</v>
      </c>
      <c r="E17" s="35"/>
      <c r="F17" s="35">
        <f>SUM(F18:F20)</f>
        <v>47634</v>
      </c>
      <c r="G17" s="35">
        <f>SUM(G18:G20)</f>
        <v>38806</v>
      </c>
      <c r="H17" s="35">
        <f>SUM(H18:H20)</f>
        <v>-8828</v>
      </c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1:38" s="26" customFormat="1" ht="27" customHeight="1">
      <c r="A18" s="33" t="s">
        <v>19</v>
      </c>
      <c r="B18" s="41" t="s">
        <v>12</v>
      </c>
      <c r="C18" s="35">
        <v>560</v>
      </c>
      <c r="D18" s="35"/>
      <c r="E18" s="35"/>
      <c r="F18" s="35">
        <v>560</v>
      </c>
      <c r="G18" s="35">
        <v>626</v>
      </c>
      <c r="H18" s="35">
        <v>66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</row>
    <row r="19" spans="1:38" s="26" customFormat="1" ht="27" customHeight="1">
      <c r="A19" s="33"/>
      <c r="B19" s="41" t="s">
        <v>15</v>
      </c>
      <c r="C19" s="35">
        <v>20000</v>
      </c>
      <c r="D19" s="35">
        <v>10000</v>
      </c>
      <c r="E19" s="35"/>
      <c r="F19" s="35">
        <v>10000</v>
      </c>
      <c r="G19" s="35">
        <v>150</v>
      </c>
      <c r="H19" s="35">
        <v>-9850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</row>
    <row r="20" spans="1:38" s="26" customFormat="1" ht="28.5" customHeight="1">
      <c r="A20" s="33" t="s">
        <v>19</v>
      </c>
      <c r="B20" s="42" t="s">
        <v>27</v>
      </c>
      <c r="C20" s="35">
        <v>443738</v>
      </c>
      <c r="D20" s="35">
        <v>406664</v>
      </c>
      <c r="E20" s="35"/>
      <c r="F20" s="35">
        <v>37074</v>
      </c>
      <c r="G20" s="35">
        <v>38030</v>
      </c>
      <c r="H20" s="35">
        <v>956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</row>
    <row r="21" spans="1:38" s="38" customFormat="1" ht="7.5" customHeight="1">
      <c r="A21" s="33"/>
      <c r="B21" s="44"/>
      <c r="C21" s="45"/>
      <c r="D21" s="45"/>
      <c r="E21" s="45"/>
      <c r="F21" s="45"/>
      <c r="G21" s="45"/>
      <c r="H21" s="4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26" customFormat="1" ht="28.5" customHeight="1">
      <c r="A22" s="39" t="s">
        <v>14</v>
      </c>
      <c r="B22" s="43" t="s">
        <v>19</v>
      </c>
      <c r="C22" s="35">
        <f aca="true" t="shared" si="3" ref="C22:H22">C23+C29</f>
        <v>14743054</v>
      </c>
      <c r="D22" s="35">
        <f t="shared" si="3"/>
        <v>14299552</v>
      </c>
      <c r="E22" s="35">
        <f t="shared" si="3"/>
        <v>97702</v>
      </c>
      <c r="F22" s="35">
        <f t="shared" si="3"/>
        <v>345800</v>
      </c>
      <c r="G22" s="35">
        <f t="shared" si="3"/>
        <v>815948</v>
      </c>
      <c r="H22" s="35">
        <f t="shared" si="3"/>
        <v>470148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s="26" customFormat="1" ht="28.5" customHeight="1">
      <c r="A23" s="39"/>
      <c r="B23" s="40" t="s">
        <v>26</v>
      </c>
      <c r="C23" s="35">
        <f>SUM(C24:C28)</f>
        <v>14539822</v>
      </c>
      <c r="D23" s="35">
        <f>SUM(D24:D28)</f>
        <v>14298681</v>
      </c>
      <c r="E23" s="35"/>
      <c r="F23" s="35">
        <f>SUM(F24:F28)</f>
        <v>241141</v>
      </c>
      <c r="G23" s="35">
        <f>SUM(G24:G28)</f>
        <v>711041</v>
      </c>
      <c r="H23" s="35">
        <f>SUM(H24:H28)</f>
        <v>469900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</row>
    <row r="24" spans="1:38" s="26" customFormat="1" ht="27" customHeight="1">
      <c r="A24" s="33" t="s">
        <v>19</v>
      </c>
      <c r="B24" s="41" t="s">
        <v>12</v>
      </c>
      <c r="C24" s="35">
        <v>100000</v>
      </c>
      <c r="D24" s="35"/>
      <c r="E24" s="35"/>
      <c r="F24" s="35">
        <v>100000</v>
      </c>
      <c r="G24" s="35">
        <v>100000</v>
      </c>
      <c r="H24" s="35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1:38" s="26" customFormat="1" ht="27" customHeight="1">
      <c r="A25" s="33" t="s">
        <v>19</v>
      </c>
      <c r="B25" s="41" t="s">
        <v>22</v>
      </c>
      <c r="C25" s="35">
        <v>1241</v>
      </c>
      <c r="D25" s="35">
        <v>1241</v>
      </c>
      <c r="E25" s="35"/>
      <c r="F25" s="35"/>
      <c r="G25" s="35">
        <v>11</v>
      </c>
      <c r="H25" s="35">
        <v>11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</row>
    <row r="26" spans="1:38" s="26" customFormat="1" ht="27" customHeight="1">
      <c r="A26" s="33" t="s">
        <v>19</v>
      </c>
      <c r="B26" s="41" t="s">
        <v>15</v>
      </c>
      <c r="C26" s="35">
        <v>12356082</v>
      </c>
      <c r="D26" s="35">
        <v>12294116</v>
      </c>
      <c r="E26" s="35"/>
      <c r="F26" s="35">
        <v>61966</v>
      </c>
      <c r="G26" s="35">
        <v>414674</v>
      </c>
      <c r="H26" s="35">
        <v>352708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1:38" s="26" customFormat="1" ht="28.5" customHeight="1">
      <c r="A27" s="33" t="s">
        <v>19</v>
      </c>
      <c r="B27" s="42" t="s">
        <v>27</v>
      </c>
      <c r="C27" s="35">
        <v>2082263</v>
      </c>
      <c r="D27" s="35">
        <v>2003101</v>
      </c>
      <c r="E27" s="35"/>
      <c r="F27" s="35">
        <v>79162</v>
      </c>
      <c r="G27" s="35">
        <v>196343</v>
      </c>
      <c r="H27" s="35">
        <v>117181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1:38" s="26" customFormat="1" ht="27" customHeight="1">
      <c r="A28" s="46" t="s">
        <v>19</v>
      </c>
      <c r="B28" s="47" t="s">
        <v>13</v>
      </c>
      <c r="C28" s="71">
        <v>236</v>
      </c>
      <c r="D28" s="71">
        <v>223</v>
      </c>
      <c r="E28" s="35"/>
      <c r="F28" s="71">
        <v>13</v>
      </c>
      <c r="G28" s="71">
        <v>13</v>
      </c>
      <c r="H28" s="35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</row>
    <row r="29" spans="1:38" s="26" customFormat="1" ht="27" customHeight="1">
      <c r="A29" s="46" t="s">
        <v>19</v>
      </c>
      <c r="B29" s="44" t="s">
        <v>20</v>
      </c>
      <c r="C29" s="35">
        <v>203232</v>
      </c>
      <c r="D29" s="35">
        <v>871</v>
      </c>
      <c r="E29" s="35">
        <v>97702</v>
      </c>
      <c r="F29" s="35">
        <v>104659</v>
      </c>
      <c r="G29" s="35">
        <v>104907</v>
      </c>
      <c r="H29" s="35">
        <v>248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</row>
    <row r="30" spans="1:38" s="38" customFormat="1" ht="7.5" customHeight="1">
      <c r="A30" s="33"/>
      <c r="B30" s="44"/>
      <c r="C30" s="45"/>
      <c r="D30" s="45"/>
      <c r="E30" s="45"/>
      <c r="F30" s="45"/>
      <c r="G30" s="45"/>
      <c r="H30" s="4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48" customFormat="1" ht="28.5" customHeight="1">
      <c r="A31" s="74" t="s">
        <v>30</v>
      </c>
      <c r="B31" s="43" t="s">
        <v>19</v>
      </c>
      <c r="C31" s="35">
        <f>C32</f>
        <v>8243</v>
      </c>
      <c r="D31" s="35"/>
      <c r="E31" s="35"/>
      <c r="F31" s="35">
        <f>F32</f>
        <v>8243</v>
      </c>
      <c r="G31" s="35">
        <f>G32</f>
        <v>24285</v>
      </c>
      <c r="H31" s="35">
        <f>H32</f>
        <v>16042</v>
      </c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s="26" customFormat="1" ht="27" customHeight="1">
      <c r="A32" s="46" t="s">
        <v>19</v>
      </c>
      <c r="B32" s="44" t="s">
        <v>20</v>
      </c>
      <c r="C32" s="35">
        <v>8243</v>
      </c>
      <c r="D32" s="35"/>
      <c r="E32" s="35"/>
      <c r="F32" s="35">
        <v>8243</v>
      </c>
      <c r="G32" s="35">
        <v>24285</v>
      </c>
      <c r="H32" s="35">
        <v>16042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</row>
    <row r="33" spans="1:53" s="38" customFormat="1" ht="7.5" customHeight="1">
      <c r="A33" s="49"/>
      <c r="B33" s="50"/>
      <c r="C33" s="51"/>
      <c r="D33" s="51"/>
      <c r="E33" s="51"/>
      <c r="F33" s="51"/>
      <c r="G33" s="51"/>
      <c r="H33" s="51"/>
      <c r="Z33" s="7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9"/>
      <c r="AT33" s="8"/>
      <c r="AU33" s="8"/>
      <c r="AV33" s="8"/>
      <c r="AW33" s="9"/>
      <c r="AX33" s="8"/>
      <c r="AY33" s="8"/>
      <c r="AZ33" s="8"/>
      <c r="BA33" s="8"/>
    </row>
    <row r="34" spans="1:38" s="38" customFormat="1" ht="25.5" customHeight="1">
      <c r="A34" s="24" t="s">
        <v>16</v>
      </c>
      <c r="B34" s="52" t="s">
        <v>19</v>
      </c>
      <c r="C34" s="37">
        <f>+C37</f>
        <v>197207</v>
      </c>
      <c r="D34" s="37"/>
      <c r="E34" s="37"/>
      <c r="F34" s="37">
        <f>+F37</f>
        <v>197207</v>
      </c>
      <c r="G34" s="37">
        <f>+G37</f>
        <v>362650</v>
      </c>
      <c r="H34" s="37">
        <f>+H37</f>
        <v>165443</v>
      </c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54" customFormat="1" ht="10.5" customHeight="1">
      <c r="A35" s="53"/>
      <c r="B35" s="44"/>
      <c r="C35" s="45"/>
      <c r="D35" s="45"/>
      <c r="E35" s="45"/>
      <c r="F35" s="45"/>
      <c r="G35" s="45"/>
      <c r="H35" s="45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s="54" customFormat="1" ht="10.5" customHeight="1">
      <c r="A36" s="53"/>
      <c r="B36" s="44"/>
      <c r="C36" s="45"/>
      <c r="D36" s="45"/>
      <c r="E36" s="45"/>
      <c r="F36" s="45"/>
      <c r="G36" s="45"/>
      <c r="H36" s="45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s="48" customFormat="1" ht="26.25" customHeight="1">
      <c r="A37" s="55" t="s">
        <v>28</v>
      </c>
      <c r="B37" s="44" t="s">
        <v>19</v>
      </c>
      <c r="C37" s="45">
        <f>C38</f>
        <v>197207</v>
      </c>
      <c r="D37" s="45"/>
      <c r="E37" s="45"/>
      <c r="F37" s="45">
        <f>F38</f>
        <v>197207</v>
      </c>
      <c r="G37" s="45">
        <f>G38</f>
        <v>362650</v>
      </c>
      <c r="H37" s="45">
        <f>H38</f>
        <v>165443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 s="48" customFormat="1" ht="24.75" customHeight="1">
      <c r="A38" s="53" t="s">
        <v>19</v>
      </c>
      <c r="B38" s="44" t="s">
        <v>20</v>
      </c>
      <c r="C38" s="45">
        <f>3641+193566</f>
        <v>197207</v>
      </c>
      <c r="D38" s="45"/>
      <c r="E38" s="45"/>
      <c r="F38" s="45">
        <v>197207</v>
      </c>
      <c r="G38" s="45">
        <v>362650</v>
      </c>
      <c r="H38" s="45">
        <v>165443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38" s="54" customFormat="1" ht="10.5" customHeight="1">
      <c r="A39" s="53"/>
      <c r="B39" s="44"/>
      <c r="C39" s="45"/>
      <c r="D39" s="45"/>
      <c r="E39" s="45"/>
      <c r="F39" s="45"/>
      <c r="G39" s="45"/>
      <c r="H39" s="45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s="38" customFormat="1" ht="25.5" customHeight="1">
      <c r="A40" s="23" t="s">
        <v>17</v>
      </c>
      <c r="B40" s="57" t="s">
        <v>19</v>
      </c>
      <c r="C40" s="58">
        <f aca="true" t="shared" si="4" ref="C40:H40">C42+C45</f>
        <v>1911863</v>
      </c>
      <c r="D40" s="58">
        <f t="shared" si="4"/>
        <v>160763</v>
      </c>
      <c r="E40" s="58"/>
      <c r="F40" s="58">
        <f t="shared" si="4"/>
        <v>1751100</v>
      </c>
      <c r="G40" s="58">
        <f t="shared" si="4"/>
        <v>2896898</v>
      </c>
      <c r="H40" s="58">
        <f t="shared" si="4"/>
        <v>1145798</v>
      </c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53" s="38" customFormat="1" ht="10.5" customHeight="1">
      <c r="A41" s="46"/>
      <c r="B41" s="44"/>
      <c r="C41" s="45"/>
      <c r="D41" s="45"/>
      <c r="E41" s="45"/>
      <c r="F41" s="45"/>
      <c r="G41" s="45"/>
      <c r="H41" s="45"/>
      <c r="Z41" s="7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9"/>
      <c r="AT41" s="8"/>
      <c r="AU41" s="8"/>
      <c r="AV41" s="8"/>
      <c r="AW41" s="9"/>
      <c r="AX41" s="8"/>
      <c r="AY41" s="8"/>
      <c r="AZ41" s="8"/>
      <c r="BA41" s="8"/>
    </row>
    <row r="42" spans="1:53" s="26" customFormat="1" ht="25.5" customHeight="1">
      <c r="A42" s="75" t="s">
        <v>18</v>
      </c>
      <c r="B42" s="44" t="s">
        <v>19</v>
      </c>
      <c r="C42" s="45">
        <f aca="true" t="shared" si="5" ref="C42:H42">C43</f>
        <v>1024500</v>
      </c>
      <c r="D42" s="45"/>
      <c r="E42" s="45"/>
      <c r="F42" s="45">
        <f t="shared" si="5"/>
        <v>1024500</v>
      </c>
      <c r="G42" s="45">
        <f t="shared" si="5"/>
        <v>2170298</v>
      </c>
      <c r="H42" s="45">
        <f t="shared" si="5"/>
        <v>1145798</v>
      </c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11"/>
      <c r="AT42" s="2"/>
      <c r="AU42" s="2"/>
      <c r="AV42" s="2"/>
      <c r="AW42" s="11"/>
      <c r="AX42" s="2"/>
      <c r="AY42" s="2"/>
      <c r="AZ42" s="2"/>
      <c r="BA42" s="2"/>
    </row>
    <row r="43" spans="1:53" s="26" customFormat="1" ht="30" customHeight="1">
      <c r="A43" s="46" t="s">
        <v>19</v>
      </c>
      <c r="B43" s="56" t="s">
        <v>29</v>
      </c>
      <c r="C43" s="45">
        <v>1024500</v>
      </c>
      <c r="D43" s="45"/>
      <c r="E43" s="45"/>
      <c r="F43" s="45">
        <v>1024500</v>
      </c>
      <c r="G43" s="45">
        <v>2170298</v>
      </c>
      <c r="H43" s="45">
        <v>1145798</v>
      </c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11"/>
      <c r="AT43" s="2"/>
      <c r="AU43" s="2"/>
      <c r="AV43" s="2"/>
      <c r="AW43" s="11"/>
      <c r="AX43" s="2"/>
      <c r="AY43" s="2"/>
      <c r="AZ43" s="2"/>
      <c r="BA43" s="2"/>
    </row>
    <row r="44" spans="1:53" s="38" customFormat="1" ht="10.5" customHeight="1">
      <c r="A44" s="46"/>
      <c r="B44" s="44"/>
      <c r="C44" s="45"/>
      <c r="D44" s="45"/>
      <c r="E44" s="45"/>
      <c r="F44" s="45"/>
      <c r="G44" s="45"/>
      <c r="H44" s="45"/>
      <c r="Z44" s="7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9"/>
      <c r="AT44" s="8"/>
      <c r="AU44" s="8"/>
      <c r="AV44" s="8"/>
      <c r="AW44" s="9"/>
      <c r="AX44" s="8"/>
      <c r="AY44" s="8"/>
      <c r="AZ44" s="8"/>
      <c r="BA44" s="8"/>
    </row>
    <row r="45" spans="1:53" s="26" customFormat="1" ht="25.5" customHeight="1">
      <c r="A45" s="75" t="s">
        <v>21</v>
      </c>
      <c r="B45" s="44" t="s">
        <v>19</v>
      </c>
      <c r="C45" s="45">
        <f>C46</f>
        <v>887363</v>
      </c>
      <c r="D45" s="45">
        <f>D46</f>
        <v>160763</v>
      </c>
      <c r="E45" s="45"/>
      <c r="F45" s="45">
        <f>F46</f>
        <v>726600</v>
      </c>
      <c r="G45" s="45">
        <f>G46</f>
        <v>726600</v>
      </c>
      <c r="H45" s="45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11"/>
      <c r="AT45" s="2"/>
      <c r="AU45" s="2"/>
      <c r="AV45" s="2"/>
      <c r="AW45" s="11"/>
      <c r="AX45" s="2"/>
      <c r="AY45" s="2"/>
      <c r="AZ45" s="2"/>
      <c r="BA45" s="2"/>
    </row>
    <row r="46" spans="1:53" s="26" customFormat="1" ht="30" customHeight="1">
      <c r="A46" s="75"/>
      <c r="B46" s="56" t="s">
        <v>26</v>
      </c>
      <c r="C46" s="45">
        <f>SUM(C47:C54)</f>
        <v>887363</v>
      </c>
      <c r="D46" s="45">
        <f>SUM(D47:D54)</f>
        <v>160763</v>
      </c>
      <c r="E46" s="45"/>
      <c r="F46" s="45">
        <f>SUM(F47:F54)</f>
        <v>726600</v>
      </c>
      <c r="G46" s="45">
        <f>SUM(G47:G54)</f>
        <v>726600</v>
      </c>
      <c r="H46" s="45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11"/>
      <c r="AT46" s="2"/>
      <c r="AU46" s="2"/>
      <c r="AV46" s="2"/>
      <c r="AW46" s="11"/>
      <c r="AX46" s="2"/>
      <c r="AY46" s="2"/>
      <c r="AZ46" s="2"/>
      <c r="BA46" s="2"/>
    </row>
    <row r="47" spans="1:53" s="26" customFormat="1" ht="24.75" customHeight="1">
      <c r="A47" s="46" t="s">
        <v>19</v>
      </c>
      <c r="B47" s="41" t="s">
        <v>23</v>
      </c>
      <c r="C47" s="45">
        <v>874016</v>
      </c>
      <c r="D47" s="45">
        <v>156326</v>
      </c>
      <c r="E47" s="45"/>
      <c r="F47" s="45">
        <v>717690</v>
      </c>
      <c r="G47" s="45">
        <v>717690</v>
      </c>
      <c r="H47" s="59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1"/>
      <c r="AT47" s="2"/>
      <c r="AU47" s="2"/>
      <c r="AV47" s="2"/>
      <c r="AW47" s="11"/>
      <c r="AX47" s="2"/>
      <c r="AY47" s="2"/>
      <c r="AZ47" s="2"/>
      <c r="BA47" s="2"/>
    </row>
    <row r="48" spans="1:53" s="26" customFormat="1" ht="29.25" customHeight="1">
      <c r="A48" s="46" t="s">
        <v>19</v>
      </c>
      <c r="B48" s="42" t="s">
        <v>27</v>
      </c>
      <c r="C48" s="45">
        <v>13347</v>
      </c>
      <c r="D48" s="45">
        <v>4437</v>
      </c>
      <c r="E48" s="45"/>
      <c r="F48" s="45">
        <v>8910</v>
      </c>
      <c r="G48" s="45">
        <v>8910</v>
      </c>
      <c r="H48" s="59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1"/>
      <c r="AT48" s="2"/>
      <c r="AU48" s="2"/>
      <c r="AV48" s="2"/>
      <c r="AW48" s="11"/>
      <c r="AX48" s="2"/>
      <c r="AY48" s="2"/>
      <c r="AZ48" s="2"/>
      <c r="BA48" s="2"/>
    </row>
    <row r="49" spans="1:38" s="48" customFormat="1" ht="26.25" customHeight="1">
      <c r="A49" s="55"/>
      <c r="B49" s="44"/>
      <c r="C49" s="45"/>
      <c r="D49" s="45"/>
      <c r="E49" s="45"/>
      <c r="F49" s="45"/>
      <c r="G49" s="45"/>
      <c r="H49" s="45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1:38" s="48" customFormat="1" ht="30" customHeight="1">
      <c r="A50" s="55"/>
      <c r="B50" s="56"/>
      <c r="C50" s="45"/>
      <c r="D50" s="45"/>
      <c r="E50" s="45"/>
      <c r="F50" s="45"/>
      <c r="G50" s="45"/>
      <c r="H50" s="45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</row>
    <row r="51" spans="1:38" s="26" customFormat="1" ht="24.75" customHeight="1">
      <c r="A51" s="46"/>
      <c r="B51" s="47"/>
      <c r="C51" s="45"/>
      <c r="D51" s="45"/>
      <c r="E51" s="45"/>
      <c r="F51" s="45"/>
      <c r="G51" s="45"/>
      <c r="H51" s="45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</row>
    <row r="52" spans="1:38" s="26" customFormat="1" ht="24.75" customHeight="1">
      <c r="A52" s="46"/>
      <c r="B52" s="47"/>
      <c r="C52" s="45"/>
      <c r="D52" s="45"/>
      <c r="E52" s="45"/>
      <c r="F52" s="45"/>
      <c r="G52" s="45"/>
      <c r="H52" s="45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53" s="26" customFormat="1" ht="24.75" customHeight="1">
      <c r="A53" s="46" t="s">
        <v>19</v>
      </c>
      <c r="B53" s="41"/>
      <c r="C53" s="45"/>
      <c r="D53" s="45"/>
      <c r="E53" s="45"/>
      <c r="F53" s="45"/>
      <c r="G53" s="45"/>
      <c r="H53" s="59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1"/>
      <c r="AT53" s="2"/>
      <c r="AU53" s="2"/>
      <c r="AV53" s="2"/>
      <c r="AW53" s="11"/>
      <c r="AX53" s="2"/>
      <c r="AY53" s="2"/>
      <c r="AZ53" s="2"/>
      <c r="BA53" s="2"/>
    </row>
    <row r="54" spans="1:53" s="26" customFormat="1" ht="24.75" customHeight="1">
      <c r="A54" s="46"/>
      <c r="B54" s="41"/>
      <c r="C54" s="45"/>
      <c r="D54" s="45"/>
      <c r="E54" s="45"/>
      <c r="F54" s="45"/>
      <c r="G54" s="45"/>
      <c r="H54" s="45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11"/>
      <c r="AT54" s="2"/>
      <c r="AU54" s="2"/>
      <c r="AV54" s="2"/>
      <c r="AW54" s="11"/>
      <c r="AX54" s="2"/>
      <c r="AY54" s="2"/>
      <c r="AZ54" s="2"/>
      <c r="BA54" s="2"/>
    </row>
    <row r="55" spans="1:38" s="54" customFormat="1" ht="10.5" customHeight="1">
      <c r="A55" s="53"/>
      <c r="B55" s="44"/>
      <c r="C55" s="45"/>
      <c r="D55" s="45"/>
      <c r="E55" s="45"/>
      <c r="F55" s="45"/>
      <c r="G55" s="45"/>
      <c r="H55" s="45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s="48" customFormat="1" ht="26.25" customHeight="1">
      <c r="A56" s="55"/>
      <c r="B56" s="44"/>
      <c r="C56" s="45"/>
      <c r="D56" s="45"/>
      <c r="E56" s="45"/>
      <c r="F56" s="45"/>
      <c r="G56" s="45"/>
      <c r="H56" s="45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</row>
    <row r="57" spans="1:38" s="48" customFormat="1" ht="30" customHeight="1">
      <c r="A57" s="55"/>
      <c r="B57" s="56"/>
      <c r="C57" s="45"/>
      <c r="D57" s="45"/>
      <c r="E57" s="45"/>
      <c r="F57" s="45"/>
      <c r="G57" s="45"/>
      <c r="H57" s="45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</row>
    <row r="58" spans="1:38" s="26" customFormat="1" ht="24.75" customHeight="1">
      <c r="A58" s="46"/>
      <c r="B58" s="47"/>
      <c r="C58" s="45"/>
      <c r="D58" s="45"/>
      <c r="E58" s="45"/>
      <c r="F58" s="45"/>
      <c r="G58" s="45"/>
      <c r="H58" s="45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</row>
    <row r="59" spans="1:53" s="26" customFormat="1" ht="24.75" customHeight="1">
      <c r="A59" s="46"/>
      <c r="B59" s="41"/>
      <c r="C59" s="45"/>
      <c r="D59" s="45"/>
      <c r="E59" s="45"/>
      <c r="F59" s="45"/>
      <c r="G59" s="45"/>
      <c r="H59" s="45"/>
      <c r="Z59" s="3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11"/>
      <c r="AT59" s="2"/>
      <c r="AU59" s="2"/>
      <c r="AV59" s="2"/>
      <c r="AW59" s="11"/>
      <c r="AX59" s="2"/>
      <c r="AY59" s="2"/>
      <c r="AZ59" s="2"/>
      <c r="BA59" s="2"/>
    </row>
    <row r="60" spans="1:8" s="61" customFormat="1" ht="25.5" customHeight="1">
      <c r="A60" s="70" t="s">
        <v>35</v>
      </c>
      <c r="B60" s="62"/>
      <c r="C60" s="63">
        <f aca="true" t="shared" si="6" ref="C60:H60">C7+C34+C40</f>
        <v>21059323</v>
      </c>
      <c r="D60" s="63">
        <f t="shared" si="6"/>
        <v>14888262</v>
      </c>
      <c r="E60" s="63">
        <f t="shared" si="6"/>
        <v>121307</v>
      </c>
      <c r="F60" s="63">
        <f t="shared" si="6"/>
        <v>6049754</v>
      </c>
      <c r="G60" s="63">
        <f t="shared" si="6"/>
        <v>10282477</v>
      </c>
      <c r="H60" s="63">
        <f t="shared" si="6"/>
        <v>4232723</v>
      </c>
    </row>
    <row r="61" spans="1:53" s="61" customFormat="1" ht="16.5" customHeight="1">
      <c r="A61" s="92" t="s">
        <v>37</v>
      </c>
      <c r="B61" s="77"/>
      <c r="C61" s="60"/>
      <c r="D61" s="60"/>
      <c r="E61" s="60"/>
      <c r="F61" s="60"/>
      <c r="G61" s="60"/>
      <c r="H61" s="60"/>
      <c r="Z61" s="3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4"/>
      <c r="AT61" s="2"/>
      <c r="AU61" s="2"/>
      <c r="AV61" s="2"/>
      <c r="AW61" s="4"/>
      <c r="AX61" s="2"/>
      <c r="AY61" s="2"/>
      <c r="AZ61" s="2"/>
      <c r="BA61" s="2"/>
    </row>
    <row r="62" spans="1:53" s="26" customFormat="1" ht="16.5" customHeight="1">
      <c r="A62" s="76" t="s">
        <v>36</v>
      </c>
      <c r="B62" s="78"/>
      <c r="C62" s="72"/>
      <c r="D62" s="72"/>
      <c r="E62" s="72"/>
      <c r="F62" s="72"/>
      <c r="G62" s="72"/>
      <c r="H62" s="72"/>
      <c r="Z62" s="3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11"/>
      <c r="AT62" s="2"/>
      <c r="AU62" s="2"/>
      <c r="AV62" s="2"/>
      <c r="AW62" s="11"/>
      <c r="AX62" s="2"/>
      <c r="AY62" s="2"/>
      <c r="AZ62" s="2"/>
      <c r="BA62" s="2"/>
    </row>
    <row r="63" spans="1:52" ht="15.75">
      <c r="A63" s="64"/>
      <c r="B63" s="65"/>
      <c r="C63" s="65"/>
      <c r="D63" s="65"/>
      <c r="E63" s="65"/>
      <c r="F63" s="65"/>
      <c r="G63" s="65"/>
      <c r="H63" s="65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</row>
    <row r="64" spans="2:8" ht="15.75">
      <c r="B64" s="67"/>
      <c r="C64" s="68"/>
      <c r="D64" s="68"/>
      <c r="E64" s="68"/>
      <c r="F64" s="68"/>
      <c r="G64" s="68"/>
      <c r="H64" s="68"/>
    </row>
    <row r="65" spans="2:8" ht="15.75">
      <c r="B65" s="67"/>
      <c r="C65" s="68"/>
      <c r="D65" s="68"/>
      <c r="E65" s="68"/>
      <c r="F65" s="68"/>
      <c r="G65" s="68"/>
      <c r="H65" s="68"/>
    </row>
    <row r="66" spans="2:8" ht="16.5" customHeight="1">
      <c r="B66" s="69"/>
      <c r="C66" s="68"/>
      <c r="D66" s="68"/>
      <c r="E66" s="68"/>
      <c r="F66" s="68"/>
      <c r="G66" s="68"/>
      <c r="H66" s="68"/>
    </row>
    <row r="67" spans="3:8" ht="16.5" customHeight="1">
      <c r="C67" s="68"/>
      <c r="D67" s="68"/>
      <c r="E67" s="68"/>
      <c r="F67" s="68"/>
      <c r="G67" s="68"/>
      <c r="H67" s="68"/>
    </row>
  </sheetData>
  <sheetProtection/>
  <mergeCells count="5">
    <mergeCell ref="H3:H5"/>
    <mergeCell ref="A1:H1"/>
    <mergeCell ref="F4:F5"/>
    <mergeCell ref="C3:F3"/>
    <mergeCell ref="G3:G5"/>
  </mergeCells>
  <printOptions horizontalCentered="1"/>
  <pageMargins left="0.4724409448818898" right="0.4724409448818898" top="0.7874015748031497" bottom="0.6299212598425197" header="0.3937007874015748" footer="0.3937007874015748"/>
  <pageSetup firstPageNumber="1" useFirstPageNumber="1" horizontalDpi="600" verticalDpi="600" orientation="portrait" paperSize="9" r:id="rId1"/>
  <rowBreaks count="1" manualBreakCount="1">
    <brk id="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盧佩玉</cp:lastModifiedBy>
  <cp:lastPrinted>2019-08-19T10:30:09Z</cp:lastPrinted>
  <dcterms:created xsi:type="dcterms:W3CDTF">2014-08-08T07:45:19Z</dcterms:created>
  <dcterms:modified xsi:type="dcterms:W3CDTF">2019-08-22T00:35:15Z</dcterms:modified>
  <cp:category/>
  <cp:version/>
  <cp:contentType/>
  <cp:contentStatus/>
</cp:coreProperties>
</file>