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388" windowHeight="4080" activeTab="0"/>
  </bookViews>
  <sheets>
    <sheet name="Income, Expenditure" sheetId="1" r:id="rId1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<sst xmlns="http://schemas.openxmlformats.org/spreadsheetml/2006/main" count="36" uniqueCount="30">
  <si>
    <t>Income, Expenditure and Surplus/Deficit of Old Barracks Rebuilding Fund</t>
  </si>
  <si>
    <t>Items</t>
  </si>
  <si>
    <t>This year's budgets</t>
  </si>
  <si>
    <t>Last year's budgets</t>
  </si>
  <si>
    <t>Final accounts of year before last</t>
  </si>
  <si>
    <t>Comparison between this and last years</t>
  </si>
  <si>
    <t>Notes</t>
  </si>
  <si>
    <t>Amounts</t>
  </si>
  <si>
    <t>%</t>
  </si>
  <si>
    <t>Revenues and Other Financing Sources</t>
  </si>
  <si>
    <t>Expenditures and Other Financing Uses</t>
  </si>
  <si>
    <t>Surplus (Deficits-)</t>
  </si>
  <si>
    <t>Accumulated Funds,Beginning of period</t>
  </si>
  <si>
    <t>Accumulated Funds,End of period</t>
  </si>
  <si>
    <t>Submitted to Treasury</t>
  </si>
  <si>
    <t>FY2020</t>
  </si>
  <si>
    <r>
      <rPr>
        <b/>
        <sz val="11"/>
        <rFont val="華康粗明體"/>
        <family val="3"/>
      </rPr>
      <t>項目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</si>
  <si>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Expropriations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</si>
  <si>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Debts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</si>
  <si>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Services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</si>
  <si>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Agricultural Administration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</si>
  <si>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Properties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</si>
  <si>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Government Appropriations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</si>
  <si>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Others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</si>
  <si>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Old Barracks Rebuilding Project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</si>
  <si>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Buildings and Equipments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</si>
  <si>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Bo'ai Project</t>
    </r>
  </si>
  <si>
    <r>
      <rPr>
        <sz val="11"/>
        <rFont val="華康中明體"/>
        <family val="3"/>
      </rPr>
      <t>　</t>
    </r>
    <r>
      <rPr>
        <sz val="11"/>
        <rFont val="Times New Roman"/>
        <family val="1"/>
      </rPr>
      <t>Taichung Airport Removing and Building</t>
    </r>
  </si>
  <si>
    <r>
      <rPr>
        <sz val="11"/>
        <rFont val="新細明體"/>
        <family val="1"/>
      </rPr>
      <t>　</t>
    </r>
    <r>
      <rPr>
        <sz val="11"/>
        <rFont val="Times New Roman"/>
        <family val="1"/>
      </rPr>
      <t>Factory 205 Removing Plan</t>
    </r>
  </si>
  <si>
    <t>　General Administration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</si>
</sst>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&quot;-&quot;??_-;_-@_-"/>
    <numFmt numFmtId="177" formatCode="_-* #,##0.0_-;\-* #,##0.0_-;_-* &quot;-&quot;??_-;_-@_-"/>
    <numFmt numFmtId="178" formatCode="_-* #,##0_-;\-* #,##0_-;_-* &quot;-&quot;??_-;_-@_-"/>
    <numFmt numFmtId="179" formatCode="_-\ #,##0_-;\-\ #,##0_-;_-* &quot;-&quot;_-;_-@_-"/>
    <numFmt numFmtId="180" formatCode="_-\ #,##0.00_-;\-\ #,##0.00_-;_-* &quot;-&quot;_-;_-@_-"/>
    <numFmt numFmtId="181" formatCode="\ #,##0.00_-;\-#,##0.00_-;&quot;-&quot;??_-;_-@_-"/>
    <numFmt numFmtId="182" formatCode="_-\ #,##0.00_-;\-\ #,##0.00_-;_-* &quot;-&quot;??_-;_-@_-"/>
    <numFmt numFmtId="183" formatCode="#,##0_-;\-#,##0_-;_-* &quot;-&quot;??_-;_-@_-"/>
    <numFmt numFmtId="184" formatCode="#,##0.00_-;\-#,##0.00_-;_-* &quot;-&quot;??_-;_-@_-"/>
    <numFmt numFmtId="185" formatCode="\+#,##0_-;\-#,##0_-;_-* &quot;-&quot;??_-;_-@_-"/>
    <numFmt numFmtId="186" formatCode="#,##0.00_-;\-#,##0.00_-;&quot;-&quot;??_-;_-@_-"/>
    <numFmt numFmtId="187" formatCode="_-&quot;NT$&quot;* #,##0_-;&quot;\&quot;&quot;\&quot;\-&quot;NT$&quot;* #,##0_-;_-&quot;NT$&quot;* &quot;-&quot;_-;_-@_-"/>
    <numFmt numFmtId="188" formatCode="_-&quot;NT$&quot;* #,##0.00_-;&quot;\&quot;&quot;\&quot;\-&quot;NT$&quot;* #,##0.00_-;_-&quot;NT$&quot;* &quot;-&quot;??_-;_-@_-"/>
    <numFmt numFmtId="189" formatCode="_-* #,##0.00_-;&quot;\&quot;&quot;\&quot;\-* #,##0.00_-;_-* &quot;-&quot;??_-;_-@_-"/>
    <numFmt numFmtId="190" formatCode="_ &quot;\&quot;* #,##0_ ;_ &quot;\&quot;* &quot;\&quot;&quot;\&quot;&quot;\&quot;\-#,##0_ ;_ &quot;\&quot;* &quot;-&quot;_ ;_ @_ "/>
    <numFmt numFmtId="191" formatCode="_ * #,##0_ ;_ * &quot;\&quot;&quot;\&quot;&quot;\&quot;\-#,##0_ ;_ * &quot;-&quot;_ ;_ @_ "/>
    <numFmt numFmtId="192" formatCode="_ &quot;\&quot;* #,##0.00_ ;_ &quot;\&quot;* &quot;\&quot;&quot;\&quot;&quot;\&quot;\-#,##0.00_ ;_ &quot;\&quot;* &quot;-&quot;??_ ;_ @_ "/>
    <numFmt numFmtId="193" formatCode="_ * #,##0.00_ ;_ * &quot;\&quot;&quot;\&quot;&quot;\&quot;\-#,##0.00_ ;_ * &quot;-&quot;??_ ;_ @_ "/>
    <numFmt numFmtId="194" formatCode="#,##0_ ;[Red]\-#,##0\ "/>
    <numFmt numFmtId="195" formatCode="&quot;NT$&quot;#,##0_);\(&quot;NT$&quot;#,##0\)"/>
    <numFmt numFmtId="196" formatCode="_(* #,##0_);_(* \(#,##0\);_(* &quot;-&quot;_);_(@_)"/>
    <numFmt numFmtId="197" formatCode="_(* #,##0.00_);_(* \(#,##0.00\);_(* &quot;-&quot;??_);_(@_)"/>
  </numFmts>
  <fonts count="51">
    <font>
      <sz val="12"/>
      <name val="新細明體"/>
      <family val="1"/>
    </font>
    <font>
      <sz val="12"/>
      <name val="Times New Roman"/>
      <family val="1"/>
    </font>
    <font>
      <sz val="12"/>
      <name val="夥鰻羹"/>
      <family val="1"/>
    </font>
    <font>
      <sz val="12"/>
      <name val="掉葡羹"/>
      <family val="1"/>
    </font>
    <font>
      <sz val="9"/>
      <name val="新細明體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華康粗明體"/>
      <family val="3"/>
    </font>
    <font>
      <sz val="10"/>
      <name val="Times New Roman"/>
      <family val="1"/>
    </font>
    <font>
      <sz val="11"/>
      <name val="華康中明體"/>
      <family val="3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rgb="FF9C57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2"/>
      <color theme="0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191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4" fontId="11" fillId="0" borderId="10" xfId="0" applyNumberFormat="1" applyFont="1" applyFill="1" applyBorder="1" applyAlignment="1" applyProtection="1">
      <alignment vertical="top"/>
      <protection/>
    </xf>
    <xf numFmtId="183" fontId="11" fillId="0" borderId="10" xfId="0" applyNumberFormat="1" applyFont="1" applyFill="1" applyBorder="1" applyAlignment="1" applyProtection="1">
      <alignment vertical="top"/>
      <protection/>
    </xf>
    <xf numFmtId="0" fontId="1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vertical="top" wrapText="1"/>
      <protection/>
    </xf>
    <xf numFmtId="0" fontId="14" fillId="0" borderId="14" xfId="0" applyFont="1" applyFill="1" applyBorder="1" applyAlignment="1" applyProtection="1">
      <alignment vertical="top"/>
      <protection locked="0"/>
    </xf>
    <xf numFmtId="0" fontId="12" fillId="0" borderId="0" xfId="0" applyFont="1" applyFill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top" wrapText="1"/>
      <protection/>
    </xf>
    <xf numFmtId="183" fontId="14" fillId="0" borderId="10" xfId="0" applyNumberFormat="1" applyFont="1" applyFill="1" applyBorder="1" applyAlignment="1" applyProtection="1">
      <alignment vertical="top"/>
      <protection locked="0"/>
    </xf>
    <xf numFmtId="184" fontId="14" fillId="0" borderId="10" xfId="0" applyNumberFormat="1" applyFont="1" applyFill="1" applyBorder="1" applyAlignment="1" applyProtection="1">
      <alignment vertical="top"/>
      <protection/>
    </xf>
    <xf numFmtId="183" fontId="14" fillId="0" borderId="0" xfId="0" applyNumberFormat="1" applyFont="1" applyFill="1" applyBorder="1" applyAlignment="1" applyProtection="1">
      <alignment vertical="top"/>
      <protection locked="0"/>
    </xf>
    <xf numFmtId="183" fontId="14" fillId="0" borderId="10" xfId="0" applyNumberFormat="1" applyFont="1" applyFill="1" applyBorder="1" applyAlignment="1" applyProtection="1">
      <alignment vertical="top"/>
      <protection/>
    </xf>
    <xf numFmtId="0" fontId="14" fillId="0" borderId="16" xfId="0" applyFont="1" applyFill="1" applyBorder="1" applyAlignment="1" applyProtection="1">
      <alignment vertical="top"/>
      <protection locked="0"/>
    </xf>
    <xf numFmtId="20" fontId="12" fillId="0" borderId="15" xfId="0" applyNumberFormat="1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top" wrapText="1"/>
      <protection locked="0"/>
    </xf>
    <xf numFmtId="183" fontId="14" fillId="0" borderId="15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/>
    </xf>
    <xf numFmtId="183" fontId="11" fillId="0" borderId="10" xfId="0" applyNumberFormat="1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vertical="top"/>
      <protection/>
    </xf>
    <xf numFmtId="183" fontId="11" fillId="0" borderId="15" xfId="0" applyNumberFormat="1" applyFont="1" applyFill="1" applyBorder="1" applyAlignment="1" applyProtection="1">
      <alignment vertical="top"/>
      <protection locked="0"/>
    </xf>
    <xf numFmtId="0" fontId="12" fillId="0" borderId="17" xfId="0" applyFont="1" applyFill="1" applyBorder="1" applyAlignment="1" applyProtection="1">
      <alignment vertical="top" wrapText="1"/>
      <protection/>
    </xf>
    <xf numFmtId="183" fontId="11" fillId="0" borderId="18" xfId="0" applyNumberFormat="1" applyFont="1" applyFill="1" applyBorder="1" applyAlignment="1" applyProtection="1">
      <alignment vertical="top"/>
      <protection/>
    </xf>
    <xf numFmtId="0" fontId="11" fillId="0" borderId="18" xfId="0" applyFont="1" applyFill="1" applyBorder="1" applyAlignment="1" applyProtection="1">
      <alignment vertical="top"/>
      <protection/>
    </xf>
    <xf numFmtId="0" fontId="11" fillId="0" borderId="19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distributed" vertical="center"/>
      <protection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26" xfId="0" applyFont="1" applyFill="1" applyBorder="1" applyAlignment="1" applyProtection="1">
      <alignment horizontal="distributed"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26" xfId="0" applyFont="1" applyFill="1" applyBorder="1" applyAlignment="1">
      <alignment horizontal="distributed" vertical="center" wrapText="1"/>
    </xf>
    <xf numFmtId="0" fontId="6" fillId="0" borderId="0" xfId="0" applyFont="1" applyFill="1" applyAlignment="1" applyProtection="1">
      <alignment horizontal="center" vertical="center"/>
      <protection/>
    </xf>
    <xf numFmtId="195" fontId="9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 horizontal="right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heet" xfId="33"/>
    <cellStyle name="遽_laroux" xfId="34"/>
    <cellStyle name="一般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  <cellStyle name="巍葆 [0]_laroux" xfId="64"/>
    <cellStyle name="巍葆_laroux" xfId="65"/>
    <cellStyle name="鱔 [0]_laroux" xfId="66"/>
    <cellStyle name="鱔_laroux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Normal="115" zoomScaleSheetLayoutView="100" zoomScalePageLayoutView="0" workbookViewId="0" topLeftCell="A1">
      <selection activeCell="A4" sqref="A4:A5"/>
    </sheetView>
  </sheetViews>
  <sheetFormatPr defaultColWidth="9.00390625" defaultRowHeight="16.5"/>
  <cols>
    <col min="1" max="1" width="25.75390625" style="3" customWidth="1"/>
    <col min="2" max="2" width="10.75390625" style="3" customWidth="1"/>
    <col min="3" max="3" width="7.625" style="3" bestFit="1" customWidth="1"/>
    <col min="4" max="4" width="10.75390625" style="3" customWidth="1"/>
    <col min="5" max="5" width="7.625" style="3" bestFit="1" customWidth="1"/>
    <col min="6" max="6" width="11.25390625" style="3" bestFit="1" customWidth="1"/>
    <col min="7" max="7" width="7.625" style="3" bestFit="1" customWidth="1"/>
    <col min="8" max="8" width="11.25390625" style="3" bestFit="1" customWidth="1"/>
    <col min="9" max="9" width="7.625" style="3" bestFit="1" customWidth="1"/>
    <col min="10" max="10" width="4.75390625" style="3" customWidth="1"/>
    <col min="11" max="16384" width="9.00390625" style="3" customWidth="1"/>
  </cols>
  <sheetData>
    <row r="1" spans="1:10" ht="2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9.5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</row>
    <row r="3" spans="2:10" ht="19.5" customHeight="1" thickBot="1">
      <c r="B3" s="4"/>
      <c r="C3" s="4"/>
      <c r="D3" s="4"/>
      <c r="E3" s="4"/>
      <c r="F3" s="4"/>
      <c r="G3" s="5"/>
      <c r="H3" s="48">
        <v>1000</v>
      </c>
      <c r="I3" s="48"/>
      <c r="J3" s="49"/>
    </row>
    <row r="4" spans="1:10" s="6" customFormat="1" ht="30" customHeight="1">
      <c r="A4" s="39" t="s">
        <v>1</v>
      </c>
      <c r="B4" s="41" t="s">
        <v>2</v>
      </c>
      <c r="C4" s="41"/>
      <c r="D4" s="44" t="s">
        <v>3</v>
      </c>
      <c r="E4" s="43"/>
      <c r="F4" s="42" t="s">
        <v>4</v>
      </c>
      <c r="G4" s="43"/>
      <c r="H4" s="45" t="s">
        <v>5</v>
      </c>
      <c r="I4" s="46"/>
      <c r="J4" s="37" t="s">
        <v>6</v>
      </c>
    </row>
    <row r="5" spans="1:10" s="6" customFormat="1" ht="20.25" customHeight="1">
      <c r="A5" s="40" t="s">
        <v>16</v>
      </c>
      <c r="B5" s="7" t="s">
        <v>7</v>
      </c>
      <c r="C5" s="8" t="s">
        <v>8</v>
      </c>
      <c r="D5" s="7" t="s">
        <v>7</v>
      </c>
      <c r="E5" s="8" t="s">
        <v>8</v>
      </c>
      <c r="F5" s="7" t="s">
        <v>7</v>
      </c>
      <c r="G5" s="8" t="s">
        <v>8</v>
      </c>
      <c r="H5" s="7" t="s">
        <v>7</v>
      </c>
      <c r="I5" s="8" t="s">
        <v>8</v>
      </c>
      <c r="J5" s="38"/>
    </row>
    <row r="6" spans="1:10" s="11" customFormat="1" ht="27">
      <c r="A6" s="9" t="s">
        <v>9</v>
      </c>
      <c r="B6" s="2">
        <f>SUM(B7:B13)</f>
        <v>17158786</v>
      </c>
      <c r="C6" s="1">
        <f>B6/B$6*100</f>
        <v>100</v>
      </c>
      <c r="D6" s="2">
        <f>SUM(D7:D13)</f>
        <v>5657675</v>
      </c>
      <c r="E6" s="1">
        <f>D6/D$6*100</f>
        <v>100</v>
      </c>
      <c r="F6" s="2">
        <f>SUM(F7:F13)</f>
        <v>22558580</v>
      </c>
      <c r="G6" s="1">
        <f aca="true" t="shared" si="0" ref="G6:G20">F6/F$6*100</f>
        <v>100</v>
      </c>
      <c r="H6" s="2">
        <f>B6-D6</f>
        <v>11501111</v>
      </c>
      <c r="I6" s="1">
        <f>IF(D6=0,0,ABS(H6/D6)*100)</f>
        <v>203.28334519038296</v>
      </c>
      <c r="J6" s="10"/>
    </row>
    <row r="7" spans="1:10" s="11" customFormat="1" ht="18.75" customHeight="1">
      <c r="A7" s="12" t="s">
        <v>17</v>
      </c>
      <c r="B7" s="13">
        <v>0</v>
      </c>
      <c r="C7" s="14">
        <f aca="true" t="shared" si="1" ref="C7:E21">B7/B$6*100</f>
        <v>0</v>
      </c>
      <c r="D7" s="13">
        <v>0</v>
      </c>
      <c r="E7" s="14">
        <f t="shared" si="1"/>
        <v>0</v>
      </c>
      <c r="F7" s="15">
        <v>0</v>
      </c>
      <c r="G7" s="14">
        <f t="shared" si="0"/>
        <v>0</v>
      </c>
      <c r="H7" s="16">
        <f aca="true" t="shared" si="2" ref="H7:H20">B7-D7</f>
        <v>0</v>
      </c>
      <c r="I7" s="14">
        <f aca="true" t="shared" si="3" ref="I7:I20">IF(D7=0,0,ABS(H7/D7)*100)</f>
        <v>0</v>
      </c>
      <c r="J7" s="17"/>
    </row>
    <row r="8" spans="1:10" s="11" customFormat="1" ht="18.75" customHeight="1">
      <c r="A8" s="12" t="s">
        <v>18</v>
      </c>
      <c r="B8" s="13">
        <v>0</v>
      </c>
      <c r="C8" s="14">
        <f t="shared" si="1"/>
        <v>0</v>
      </c>
      <c r="D8" s="13">
        <v>0</v>
      </c>
      <c r="E8" s="14">
        <f t="shared" si="1"/>
        <v>0</v>
      </c>
      <c r="F8" s="15">
        <v>0</v>
      </c>
      <c r="G8" s="14">
        <f t="shared" si="0"/>
        <v>0</v>
      </c>
      <c r="H8" s="16">
        <f t="shared" si="2"/>
        <v>0</v>
      </c>
      <c r="I8" s="14">
        <f t="shared" si="3"/>
        <v>0</v>
      </c>
      <c r="J8" s="17"/>
    </row>
    <row r="9" spans="1:10" s="11" customFormat="1" ht="18.75" customHeight="1">
      <c r="A9" s="12" t="s">
        <v>19</v>
      </c>
      <c r="B9" s="13">
        <v>0</v>
      </c>
      <c r="C9" s="14">
        <f t="shared" si="1"/>
        <v>0</v>
      </c>
      <c r="D9" s="13">
        <v>0</v>
      </c>
      <c r="E9" s="14">
        <f t="shared" si="1"/>
        <v>0</v>
      </c>
      <c r="F9" s="15">
        <v>0</v>
      </c>
      <c r="G9" s="14">
        <f t="shared" si="0"/>
        <v>0</v>
      </c>
      <c r="H9" s="16">
        <f t="shared" si="2"/>
        <v>0</v>
      </c>
      <c r="I9" s="14">
        <f t="shared" si="3"/>
        <v>0</v>
      </c>
      <c r="J9" s="17"/>
    </row>
    <row r="10" spans="1:10" s="11" customFormat="1" ht="18.75" customHeight="1">
      <c r="A10" s="12" t="s">
        <v>20</v>
      </c>
      <c r="B10" s="13">
        <v>0</v>
      </c>
      <c r="C10" s="14">
        <f t="shared" si="1"/>
        <v>0</v>
      </c>
      <c r="D10" s="13">
        <v>0</v>
      </c>
      <c r="E10" s="14">
        <f t="shared" si="1"/>
        <v>0</v>
      </c>
      <c r="F10" s="15">
        <v>0</v>
      </c>
      <c r="G10" s="14">
        <f t="shared" si="0"/>
        <v>0</v>
      </c>
      <c r="H10" s="16">
        <f t="shared" si="2"/>
        <v>0</v>
      </c>
      <c r="I10" s="14">
        <f t="shared" si="3"/>
        <v>0</v>
      </c>
      <c r="J10" s="17"/>
    </row>
    <row r="11" spans="1:10" s="11" customFormat="1" ht="18.75" customHeight="1">
      <c r="A11" s="12" t="s">
        <v>21</v>
      </c>
      <c r="B11" s="13">
        <v>11912696</v>
      </c>
      <c r="C11" s="14">
        <f t="shared" si="1"/>
        <v>69.42621698294973</v>
      </c>
      <c r="D11" s="13">
        <v>2656515</v>
      </c>
      <c r="E11" s="14">
        <f t="shared" si="1"/>
        <v>46.95418170891753</v>
      </c>
      <c r="F11" s="15">
        <v>13191619</v>
      </c>
      <c r="G11" s="14">
        <f t="shared" si="0"/>
        <v>58.47716921898453</v>
      </c>
      <c r="H11" s="16">
        <f t="shared" si="2"/>
        <v>9256181</v>
      </c>
      <c r="I11" s="14">
        <f t="shared" si="3"/>
        <v>348.43322924959955</v>
      </c>
      <c r="J11" s="17"/>
    </row>
    <row r="12" spans="1:10" s="11" customFormat="1" ht="18.75" customHeight="1">
      <c r="A12" s="18" t="s">
        <v>22</v>
      </c>
      <c r="B12" s="13">
        <v>5232490</v>
      </c>
      <c r="C12" s="14">
        <f t="shared" si="1"/>
        <v>30.49452333049669</v>
      </c>
      <c r="D12" s="13">
        <v>2987560</v>
      </c>
      <c r="E12" s="14">
        <f t="shared" si="1"/>
        <v>52.80543686231535</v>
      </c>
      <c r="F12" s="15">
        <v>9341015</v>
      </c>
      <c r="G12" s="14">
        <f t="shared" si="0"/>
        <v>41.407814676278385</v>
      </c>
      <c r="H12" s="16">
        <f t="shared" si="2"/>
        <v>2244930</v>
      </c>
      <c r="I12" s="14">
        <f t="shared" si="3"/>
        <v>75.14259127850153</v>
      </c>
      <c r="J12" s="17"/>
    </row>
    <row r="13" spans="1:10" s="11" customFormat="1" ht="18.75" customHeight="1">
      <c r="A13" s="12" t="s">
        <v>23</v>
      </c>
      <c r="B13" s="13">
        <v>13600</v>
      </c>
      <c r="C13" s="14">
        <f t="shared" si="1"/>
        <v>0.07925968655358252</v>
      </c>
      <c r="D13" s="13">
        <v>13600</v>
      </c>
      <c r="E13" s="14">
        <f t="shared" si="1"/>
        <v>0.2403814287671172</v>
      </c>
      <c r="F13" s="15">
        <v>25946</v>
      </c>
      <c r="G13" s="14">
        <f t="shared" si="0"/>
        <v>0.11501610473708895</v>
      </c>
      <c r="H13" s="16">
        <f t="shared" si="2"/>
        <v>0</v>
      </c>
      <c r="I13" s="14">
        <f t="shared" si="3"/>
        <v>0</v>
      </c>
      <c r="J13" s="17"/>
    </row>
    <row r="14" spans="1:10" s="20" customFormat="1" ht="27">
      <c r="A14" s="12" t="s">
        <v>10</v>
      </c>
      <c r="B14" s="2">
        <f>SUM(B15:B20)</f>
        <v>9221960</v>
      </c>
      <c r="C14" s="1">
        <f t="shared" si="1"/>
        <v>53.74482786835853</v>
      </c>
      <c r="D14" s="2">
        <f>SUM(D15:D20)</f>
        <v>7159783</v>
      </c>
      <c r="E14" s="1">
        <f t="shared" si="1"/>
        <v>126.5499167060674</v>
      </c>
      <c r="F14" s="2">
        <f>SUM(F15:F20)</f>
        <v>4981728</v>
      </c>
      <c r="G14" s="1">
        <f t="shared" si="0"/>
        <v>22.083517668222026</v>
      </c>
      <c r="H14" s="2">
        <f t="shared" si="2"/>
        <v>2062177</v>
      </c>
      <c r="I14" s="1">
        <f t="shared" si="3"/>
        <v>28.8022276652798</v>
      </c>
      <c r="J14" s="19"/>
    </row>
    <row r="15" spans="1:10" s="24" customFormat="1" ht="18.75" customHeight="1">
      <c r="A15" s="21" t="s">
        <v>26</v>
      </c>
      <c r="B15" s="13">
        <v>0</v>
      </c>
      <c r="C15" s="14">
        <f t="shared" si="1"/>
        <v>0</v>
      </c>
      <c r="D15" s="13">
        <v>0</v>
      </c>
      <c r="E15" s="14">
        <f t="shared" si="1"/>
        <v>0</v>
      </c>
      <c r="F15" s="22">
        <v>15681</v>
      </c>
      <c r="G15" s="14">
        <f t="shared" si="0"/>
        <v>0.06951235405774654</v>
      </c>
      <c r="H15" s="16">
        <f t="shared" si="2"/>
        <v>0</v>
      </c>
      <c r="I15" s="14">
        <f t="shared" si="3"/>
        <v>0</v>
      </c>
      <c r="J15" s="23"/>
    </row>
    <row r="16" spans="1:10" s="24" customFormat="1" ht="27">
      <c r="A16" s="21" t="s">
        <v>27</v>
      </c>
      <c r="B16" s="13">
        <v>0</v>
      </c>
      <c r="C16" s="14">
        <f t="shared" si="1"/>
        <v>0</v>
      </c>
      <c r="D16" s="13">
        <v>0</v>
      </c>
      <c r="E16" s="14">
        <f t="shared" si="1"/>
        <v>0</v>
      </c>
      <c r="F16" s="22">
        <v>19033</v>
      </c>
      <c r="G16" s="14">
        <f t="shared" si="0"/>
        <v>0.08437144536579873</v>
      </c>
      <c r="H16" s="16">
        <f t="shared" si="2"/>
        <v>0</v>
      </c>
      <c r="I16" s="14">
        <f t="shared" si="3"/>
        <v>0</v>
      </c>
      <c r="J16" s="23"/>
    </row>
    <row r="17" spans="1:10" s="24" customFormat="1" ht="18" customHeight="1">
      <c r="A17" s="25" t="s">
        <v>28</v>
      </c>
      <c r="B17" s="13">
        <v>2867290</v>
      </c>
      <c r="C17" s="14">
        <f t="shared" si="1"/>
        <v>16.71033137192806</v>
      </c>
      <c r="D17" s="13">
        <v>2931930</v>
      </c>
      <c r="E17" s="14">
        <f t="shared" si="1"/>
        <v>51.8221707680275</v>
      </c>
      <c r="F17" s="22">
        <v>50087</v>
      </c>
      <c r="G17" s="14">
        <f t="shared" si="0"/>
        <v>0.2220308193157548</v>
      </c>
      <c r="H17" s="16">
        <f t="shared" si="2"/>
        <v>-64640</v>
      </c>
      <c r="I17" s="14">
        <f t="shared" si="3"/>
        <v>2.2046911079050315</v>
      </c>
      <c r="J17" s="23"/>
    </row>
    <row r="18" spans="1:10" s="24" customFormat="1" ht="27">
      <c r="A18" s="26" t="s">
        <v>24</v>
      </c>
      <c r="B18" s="13">
        <v>4637804</v>
      </c>
      <c r="C18" s="14">
        <f t="shared" si="1"/>
        <v>27.028742010069944</v>
      </c>
      <c r="D18" s="13">
        <v>3082215</v>
      </c>
      <c r="E18" s="14">
        <f t="shared" si="1"/>
        <v>54.47847393142943</v>
      </c>
      <c r="F18" s="22">
        <v>3095460</v>
      </c>
      <c r="G18" s="14">
        <f t="shared" si="0"/>
        <v>13.721874337835093</v>
      </c>
      <c r="H18" s="16">
        <f t="shared" si="2"/>
        <v>1555589</v>
      </c>
      <c r="I18" s="14">
        <f t="shared" si="3"/>
        <v>50.46984068275574</v>
      </c>
      <c r="J18" s="23"/>
    </row>
    <row r="19" spans="1:10" s="24" customFormat="1" ht="18" customHeight="1">
      <c r="A19" s="26" t="s">
        <v>25</v>
      </c>
      <c r="B19" s="13">
        <v>1024693</v>
      </c>
      <c r="C19" s="14">
        <f t="shared" si="1"/>
        <v>5.971826911297804</v>
      </c>
      <c r="D19" s="13">
        <v>1035603</v>
      </c>
      <c r="E19" s="14">
        <f t="shared" si="1"/>
        <v>18.304391821728892</v>
      </c>
      <c r="F19" s="22">
        <v>676022</v>
      </c>
      <c r="G19" s="14">
        <f t="shared" si="0"/>
        <v>2.996740043034624</v>
      </c>
      <c r="H19" s="16">
        <f t="shared" si="2"/>
        <v>-10910</v>
      </c>
      <c r="I19" s="14">
        <f t="shared" si="3"/>
        <v>1.053492506298263</v>
      </c>
      <c r="J19" s="23"/>
    </row>
    <row r="20" spans="1:10" s="24" customFormat="1" ht="18" customHeight="1">
      <c r="A20" s="27" t="s">
        <v>29</v>
      </c>
      <c r="B20" s="13">
        <v>692173</v>
      </c>
      <c r="C20" s="14">
        <f t="shared" si="1"/>
        <v>4.033927575062711</v>
      </c>
      <c r="D20" s="13">
        <v>110035</v>
      </c>
      <c r="E20" s="14">
        <f t="shared" si="1"/>
        <v>1.9448801848815989</v>
      </c>
      <c r="F20" s="22">
        <v>1125445</v>
      </c>
      <c r="G20" s="14">
        <f t="shared" si="0"/>
        <v>4.988988668613007</v>
      </c>
      <c r="H20" s="16">
        <f t="shared" si="2"/>
        <v>582138</v>
      </c>
      <c r="I20" s="14">
        <f t="shared" si="3"/>
        <v>529.048030172218</v>
      </c>
      <c r="J20" s="23"/>
    </row>
    <row r="21" spans="1:10" s="20" customFormat="1" ht="18" customHeight="1">
      <c r="A21" s="12" t="s">
        <v>11</v>
      </c>
      <c r="B21" s="2">
        <f>B6-B14</f>
        <v>7936826</v>
      </c>
      <c r="C21" s="1">
        <f t="shared" si="1"/>
        <v>46.25517213164148</v>
      </c>
      <c r="D21" s="2">
        <f>D6-D14</f>
        <v>-1502108</v>
      </c>
      <c r="E21" s="1">
        <f t="shared" si="1"/>
        <v>-26.54991670606742</v>
      </c>
      <c r="F21" s="2">
        <f>F6-F14</f>
        <v>17576852</v>
      </c>
      <c r="G21" s="1"/>
      <c r="H21" s="2"/>
      <c r="I21" s="1"/>
      <c r="J21" s="19"/>
    </row>
    <row r="22" spans="1:10" s="20" customFormat="1" ht="27">
      <c r="A22" s="28" t="s">
        <v>12</v>
      </c>
      <c r="B22" s="29">
        <v>61056994</v>
      </c>
      <c r="C22" s="30"/>
      <c r="D22" s="29">
        <v>50624613</v>
      </c>
      <c r="E22" s="30"/>
      <c r="F22" s="31">
        <v>48476237</v>
      </c>
      <c r="G22" s="30"/>
      <c r="H22" s="2"/>
      <c r="I22" s="1"/>
      <c r="J22" s="19"/>
    </row>
    <row r="23" spans="1:10" s="20" customFormat="1" ht="18" customHeight="1">
      <c r="A23" s="28" t="s">
        <v>14</v>
      </c>
      <c r="B23" s="29"/>
      <c r="C23" s="30"/>
      <c r="D23" s="29"/>
      <c r="E23" s="30"/>
      <c r="F23" s="31"/>
      <c r="G23" s="30"/>
      <c r="H23" s="2"/>
      <c r="I23" s="1"/>
      <c r="J23" s="19"/>
    </row>
    <row r="24" spans="1:10" s="20" customFormat="1" ht="27.75" thickBot="1">
      <c r="A24" s="32" t="s">
        <v>13</v>
      </c>
      <c r="B24" s="33">
        <f>B22+B21-B23</f>
        <v>68993820</v>
      </c>
      <c r="C24" s="33"/>
      <c r="D24" s="33">
        <f>D22+D21-D23</f>
        <v>49122505</v>
      </c>
      <c r="E24" s="34"/>
      <c r="F24" s="33">
        <f>F22+F21-F23</f>
        <v>66053089</v>
      </c>
      <c r="G24" s="34"/>
      <c r="H24" s="33"/>
      <c r="I24" s="33"/>
      <c r="J24" s="35"/>
    </row>
    <row r="25" ht="19.5" customHeight="1"/>
    <row r="26" ht="19.5" customHeight="1"/>
    <row r="27" ht="19.5" customHeight="1"/>
    <row r="28" ht="19.5" customHeight="1"/>
  </sheetData>
  <sheetProtection/>
  <mergeCells count="9">
    <mergeCell ref="A1:J1"/>
    <mergeCell ref="J4:J5"/>
    <mergeCell ref="A4:A5"/>
    <mergeCell ref="B4:C4"/>
    <mergeCell ref="F4:G4"/>
    <mergeCell ref="D4:E4"/>
    <mergeCell ref="H4:I4"/>
    <mergeCell ref="A2:J2"/>
    <mergeCell ref="H3:J3"/>
  </mergeCells>
  <printOptions horizontalCentered="1"/>
  <pageMargins left="0.1968503937007874" right="0.1968503937007874" top="0.7874015748031497" bottom="0.7874015748031497" header="0.31496062992125984" footer="0.5118110236220472"/>
  <pageSetup horizontalDpi="1200" verticalDpi="1200" orientation="portrait" paperSize="9" scale="95" r:id="rId1"/>
  <headerFooter alignWithMargins="0">
    <oddHeader>&amp;L&amp;"Times New Roman,標準"-&amp;R&amp;"Times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曾彥順</cp:lastModifiedBy>
  <cp:lastPrinted>2016-09-07T06:35:35Z</cp:lastPrinted>
  <dcterms:created xsi:type="dcterms:W3CDTF">2005-10-21T01:36:48Z</dcterms:created>
  <dcterms:modified xsi:type="dcterms:W3CDTF">2020-07-28T06:59:47Z</dcterms:modified>
  <cp:category>I13</cp:category>
  <cp:version/>
  <cp:contentType/>
  <cp:contentStatus/>
</cp:coreProperties>
</file>