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<sst xmlns="http://schemas.openxmlformats.org/spreadsheetml/2006/main" count="40" uniqueCount="34">
  <si>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</si>
  <si>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</si>
  <si>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</si>
  <si>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</si>
  <si>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</si>
  <si>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</si>
  <si>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</si>
  <si>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</si>
  <si>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</si>
  <si>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交通部電信總局組織條例修正施行前
退休撫卹人員退休撫卹基金收支餘絀決算表</t>
  </si>
  <si>
    <t>───────────────────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</si>
  <si>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</si>
  <si>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</si>
  <si>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</si>
  <si>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</si>
  <si>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</si>
  <si>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</si>
  <si>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</si>
  <si>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交通部電信總局組織條例修正施行前
退休撫卹人員退休撫卹基金平衡表</t>
  </si>
  <si>
    <t>───────────────</t>
  </si>
  <si>
    <t>　　　　　　　　　　　　　　中華民國93年12月31日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</si>
  <si>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</si>
  <si>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</si>
  <si>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</si>
  <si>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</si>
  <si>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</si>
  <si>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</si>
  <si>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</si>
  <si>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</si>
  <si>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</si>
  <si>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</si>
  <si>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</si>
  <si>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合　　　　計</t>
  </si>
  <si>
    <t>　　　中華民國93年度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</si>
</sst>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15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3"/>
      <name val="華康粗明體"/>
      <family val="3"/>
    </font>
    <font>
      <sz val="14"/>
      <name val="華康粗明體"/>
      <family val="3"/>
    </font>
    <font>
      <sz val="12"/>
      <name val="Times New Roman"/>
      <family val="1"/>
    </font>
    <font>
      <sz val="11"/>
      <name val="Times New Roman"/>
      <family val="1"/>
    </font>
    <font>
      <sz val="20"/>
      <name val="華康粗明體"/>
      <family val="3"/>
    </font>
    <font>
      <sz val="12"/>
      <name val="華康粗明體"/>
      <family val="3"/>
    </font>
    <font>
      <sz val="22"/>
      <name val="華康粗明體"/>
      <family val="3"/>
    </font>
    <font>
      <sz val="10"/>
      <name val="華康粗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wrapText="1" indent="1"/>
      <protection/>
    </xf>
    <xf numFmtId="0" fontId="4" fillId="0" borderId="1" xfId="0" applyFont="1" applyBorder="1" applyAlignment="1" applyProtection="1">
      <alignment vertical="center"/>
      <protection/>
    </xf>
    <xf numFmtId="183" fontId="9" fillId="0" borderId="1" xfId="15" applyNumberFormat="1" applyFont="1" applyBorder="1" applyAlignment="1" applyProtection="1">
      <alignment horizontal="right" vertical="center"/>
      <protection locked="0"/>
    </xf>
    <xf numFmtId="183" fontId="9" fillId="0" borderId="1" xfId="0" applyNumberFormat="1" applyFont="1" applyBorder="1" applyAlignment="1" applyProtection="1">
      <alignment horizontal="right" vertical="center"/>
      <protection/>
    </xf>
    <xf numFmtId="183" fontId="6" fillId="0" borderId="2" xfId="0" applyNumberFormat="1" applyFont="1" applyBorder="1" applyAlignment="1" applyProtection="1">
      <alignment horizontal="left" vertical="center" indent="1"/>
      <protection/>
    </xf>
    <xf numFmtId="183" fontId="9" fillId="0" borderId="0" xfId="15" applyNumberFormat="1" applyFont="1" applyBorder="1" applyAlignment="1" applyProtection="1">
      <alignment horizontal="right" vertical="center"/>
      <protection/>
    </xf>
    <xf numFmtId="183" fontId="6" fillId="0" borderId="2" xfId="0" applyNumberFormat="1" applyFont="1" applyBorder="1" applyAlignment="1" applyProtection="1">
      <alignment horizontal="left" vertical="center" indent="2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180" fontId="9" fillId="0" borderId="1" xfId="16" applyNumberFormat="1" applyFont="1" applyBorder="1" applyAlignment="1" applyProtection="1">
      <alignment horizontal="right" vertical="center"/>
      <protection locked="0"/>
    </xf>
    <xf numFmtId="181" fontId="9" fillId="0" borderId="1" xfId="16" applyNumberFormat="1" applyFont="1" applyBorder="1" applyAlignment="1" applyProtection="1">
      <alignment horizontal="right" vertical="center"/>
      <protection/>
    </xf>
    <xf numFmtId="182" fontId="9" fillId="0" borderId="6" xfId="16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79" fontId="9" fillId="0" borderId="1" xfId="0" applyNumberFormat="1" applyFont="1" applyBorder="1" applyAlignment="1" applyProtection="1">
      <alignment horizontal="right" vertical="center"/>
      <protection/>
    </xf>
    <xf numFmtId="180" fontId="9" fillId="0" borderId="1" xfId="16" applyNumberFormat="1" applyFont="1" applyBorder="1" applyAlignment="1" applyProtection="1">
      <alignment horizontal="right" vertical="center"/>
      <protection/>
    </xf>
    <xf numFmtId="180" fontId="9" fillId="0" borderId="6" xfId="16" applyNumberFormat="1" applyFont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vertical="center"/>
      <protection/>
    </xf>
    <xf numFmtId="180" fontId="9" fillId="0" borderId="7" xfId="16" applyNumberFormat="1" applyFont="1" applyBorder="1" applyAlignment="1" applyProtection="1">
      <alignment horizontal="right" vertical="center"/>
      <protection/>
    </xf>
    <xf numFmtId="181" fontId="9" fillId="0" borderId="7" xfId="16" applyNumberFormat="1" applyFont="1" applyBorder="1" applyAlignment="1" applyProtection="1">
      <alignment horizontal="right" vertical="center"/>
      <protection/>
    </xf>
    <xf numFmtId="182" fontId="9" fillId="0" borderId="8" xfId="16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80" fontId="14" fillId="0" borderId="0" xfId="16" applyNumberFormat="1" applyFont="1" applyBorder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183" fontId="6" fillId="0" borderId="12" xfId="0" applyNumberFormat="1" applyFont="1" applyBorder="1" applyAlignment="1" applyProtection="1">
      <alignment horizontal="distributed" vertical="center"/>
      <protection/>
    </xf>
    <xf numFmtId="183" fontId="6" fillId="0" borderId="2" xfId="0" applyNumberFormat="1" applyFont="1" applyBorder="1" applyAlignment="1" applyProtection="1">
      <alignment vertical="center"/>
      <protection/>
    </xf>
    <xf numFmtId="183" fontId="6" fillId="0" borderId="2" xfId="0" applyNumberFormat="1" applyFont="1" applyBorder="1" applyAlignment="1" applyProtection="1">
      <alignment horizontal="distributed" vertical="center"/>
      <protection/>
    </xf>
    <xf numFmtId="183" fontId="9" fillId="0" borderId="1" xfId="15" applyNumberFormat="1" applyFont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distributed" vertical="center"/>
      <protection/>
    </xf>
    <xf numFmtId="183" fontId="9" fillId="0" borderId="13" xfId="0" applyNumberFormat="1" applyFont="1" applyBorder="1" applyAlignment="1" applyProtection="1">
      <alignment horizontal="right" vertical="center"/>
      <protection/>
    </xf>
    <xf numFmtId="183" fontId="6" fillId="0" borderId="13" xfId="0" applyNumberFormat="1" applyFont="1" applyBorder="1" applyAlignment="1" applyProtection="1">
      <alignment horizontal="distributed" vertical="center"/>
      <protection/>
    </xf>
    <xf numFmtId="183" fontId="9" fillId="0" borderId="8" xfId="15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selection activeCell="B5" sqref="B5:B6"/>
    </sheetView>
  </sheetViews>
  <sheetFormatPr defaultColWidth="9.00390625" defaultRowHeight="16.5"/>
  <cols>
    <col min="1" max="1" width="26.625" style="38" customWidth="1"/>
    <col min="2" max="4" width="18.625" style="38" customWidth="1"/>
    <col min="5" max="5" width="14.125" style="38" customWidth="1"/>
    <col min="6" max="16384" width="9.00390625" style="38" customWidth="1"/>
  </cols>
  <sheetData>
    <row r="2" spans="1:5" s="17" customFormat="1" ht="48" customHeight="1">
      <c r="A2" s="53" t="s">
        <v>9</v>
      </c>
      <c r="B2" s="54"/>
      <c r="C2" s="54"/>
      <c r="D2" s="54"/>
      <c r="E2" s="54"/>
    </row>
    <row r="3" spans="1:5" s="17" customFormat="1" ht="16.5" customHeight="1">
      <c r="A3" s="62" t="s">
        <v>10</v>
      </c>
      <c r="B3" s="62"/>
      <c r="C3" s="62"/>
      <c r="D3" s="62"/>
      <c r="E3" s="62"/>
    </row>
    <row r="4" spans="1:5" s="4" customFormat="1" ht="31.5" customHeight="1" thickBot="1">
      <c r="A4" s="18"/>
      <c r="B4" s="19" t="s">
        <v>33</v>
      </c>
      <c r="C4" s="18"/>
      <c r="D4" s="18"/>
      <c r="E4" s="20" t="s">
        <v>0</v>
      </c>
    </row>
    <row r="5" spans="1:5" s="17" customFormat="1" ht="36" customHeight="1">
      <c r="A5" s="57" t="s">
        <v>1</v>
      </c>
      <c r="B5" s="59" t="s">
        <v>11</v>
      </c>
      <c r="C5" s="59" t="s">
        <v>12</v>
      </c>
      <c r="D5" s="55" t="s">
        <v>13</v>
      </c>
      <c r="E5" s="56"/>
    </row>
    <row r="6" spans="1:5" s="17" customFormat="1" ht="36" customHeight="1">
      <c r="A6" s="58"/>
      <c r="B6" s="60"/>
      <c r="C6" s="61"/>
      <c r="D6" s="21" t="s">
        <v>14</v>
      </c>
      <c r="E6" s="22" t="s">
        <v>2</v>
      </c>
    </row>
    <row r="7" spans="1:5" s="27" customFormat="1" ht="36" customHeight="1">
      <c r="A7" s="23" t="s">
        <v>15</v>
      </c>
      <c r="B7" s="24">
        <v>29150000</v>
      </c>
      <c r="C7" s="24">
        <v>84545101</v>
      </c>
      <c r="D7" s="25">
        <f>C7-B7</f>
        <v>55395101</v>
      </c>
      <c r="E7" s="26">
        <f>IF(B7=0,0,(D7/B7)*100)</f>
        <v>190.03465180102916</v>
      </c>
    </row>
    <row r="8" spans="1:5" s="27" customFormat="1" ht="36" customHeight="1">
      <c r="A8" s="28" t="s">
        <v>16</v>
      </c>
      <c r="B8" s="24">
        <v>886190000</v>
      </c>
      <c r="C8" s="24">
        <v>880732084</v>
      </c>
      <c r="D8" s="25">
        <f>C8-B8</f>
        <v>-5457916</v>
      </c>
      <c r="E8" s="26">
        <f>IF(B8=0,0,(D8/B8)*100)</f>
        <v>-0.6158855324478949</v>
      </c>
    </row>
    <row r="9" spans="1:5" s="27" customFormat="1" ht="18" customHeight="1">
      <c r="A9" s="28"/>
      <c r="B9" s="29"/>
      <c r="C9" s="29"/>
      <c r="D9" s="30"/>
      <c r="E9" s="31"/>
    </row>
    <row r="10" spans="1:5" s="27" customFormat="1" ht="36" customHeight="1" thickBot="1">
      <c r="A10" s="32" t="s">
        <v>17</v>
      </c>
      <c r="B10" s="33">
        <f>B7-B8</f>
        <v>-857040000</v>
      </c>
      <c r="C10" s="33">
        <f>C7-C8</f>
        <v>-796186983</v>
      </c>
      <c r="D10" s="34">
        <f>C10-B10</f>
        <v>60853017</v>
      </c>
      <c r="E10" s="35">
        <f>IF(B10=0,0,(D10/B10)*100)</f>
        <v>-7.100370694483338</v>
      </c>
    </row>
    <row r="11" spans="1:5" s="2" customFormat="1" ht="14.25">
      <c r="A11" s="6"/>
      <c r="B11" s="7"/>
      <c r="C11" s="7"/>
      <c r="D11" s="8"/>
      <c r="E11" s="9"/>
    </row>
    <row r="12" s="2" customFormat="1" ht="14.25">
      <c r="E12" s="9"/>
    </row>
    <row r="13" s="2" customFormat="1" ht="14.25">
      <c r="C13" s="7"/>
    </row>
    <row r="14" s="1" customFormat="1" ht="14.25">
      <c r="C14" s="36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pans="4:5" s="1" customFormat="1" ht="16.5">
      <c r="D23" s="5"/>
      <c r="E23" s="37"/>
    </row>
  </sheetData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B8" sqref="B8"/>
    </sheetView>
  </sheetViews>
  <sheetFormatPr defaultColWidth="9.00390625" defaultRowHeight="16.5"/>
  <cols>
    <col min="1" max="1" width="20.625" style="38" customWidth="1"/>
    <col min="2" max="2" width="19.125" style="38" customWidth="1"/>
    <col min="3" max="3" width="8.625" style="38" customWidth="1"/>
    <col min="4" max="4" width="20.625" style="38" customWidth="1"/>
    <col min="5" max="5" width="19.125" style="38" customWidth="1"/>
    <col min="6" max="6" width="8.625" style="38" customWidth="1"/>
    <col min="7" max="16384" width="9.00390625" style="38" customWidth="1"/>
  </cols>
  <sheetData>
    <row r="1" spans="1:6" s="39" customFormat="1" ht="48" customHeight="1">
      <c r="A1" s="53" t="s">
        <v>18</v>
      </c>
      <c r="B1" s="54"/>
      <c r="C1" s="54"/>
      <c r="D1" s="54"/>
      <c r="E1" s="54"/>
      <c r="F1" s="54"/>
    </row>
    <row r="2" spans="1:6" s="39" customFormat="1" ht="18" customHeight="1">
      <c r="A2" s="63" t="s">
        <v>19</v>
      </c>
      <c r="B2" s="63"/>
      <c r="C2" s="63"/>
      <c r="D2" s="63"/>
      <c r="E2" s="63"/>
      <c r="F2" s="63"/>
    </row>
    <row r="3" spans="1:6" s="4" customFormat="1" ht="31.5" customHeight="1" thickBot="1">
      <c r="A3" s="18"/>
      <c r="B3" s="18" t="s">
        <v>20</v>
      </c>
      <c r="C3" s="18"/>
      <c r="D3" s="18"/>
      <c r="F3" s="20" t="s">
        <v>0</v>
      </c>
    </row>
    <row r="4" spans="1:6" s="4" customFormat="1" ht="38.25" customHeight="1">
      <c r="A4" s="40" t="s">
        <v>21</v>
      </c>
      <c r="B4" s="41" t="s">
        <v>22</v>
      </c>
      <c r="C4" s="42" t="s">
        <v>2</v>
      </c>
      <c r="D4" s="40" t="s">
        <v>21</v>
      </c>
      <c r="E4" s="41" t="s">
        <v>22</v>
      </c>
      <c r="F4" s="43" t="s">
        <v>2</v>
      </c>
    </row>
    <row r="5" spans="1:6" s="2" customFormat="1" ht="30" customHeight="1">
      <c r="A5" s="44" t="s">
        <v>23</v>
      </c>
      <c r="B5" s="13">
        <f>SUM(B6:B12)</f>
        <v>3936591480</v>
      </c>
      <c r="C5" s="13">
        <f aca="true" t="shared" si="0" ref="C5:C12">IF(B$5&gt;0,(B5/B$14)*100,0)</f>
        <v>100</v>
      </c>
      <c r="D5" s="45" t="s">
        <v>24</v>
      </c>
      <c r="E5" s="13">
        <f>SUM(E6:E8)</f>
        <v>0</v>
      </c>
      <c r="F5" s="15">
        <f>IF(E$14&gt;0,(E5/E$14)*100,0)</f>
        <v>0</v>
      </c>
    </row>
    <row r="6" spans="1:6" s="2" customFormat="1" ht="30" customHeight="1">
      <c r="A6" s="3" t="s">
        <v>3</v>
      </c>
      <c r="B6" s="12">
        <v>2672325440</v>
      </c>
      <c r="C6" s="13">
        <f t="shared" si="0"/>
        <v>67.88424589081313</v>
      </c>
      <c r="D6" s="14" t="s">
        <v>4</v>
      </c>
      <c r="E6" s="12"/>
      <c r="F6" s="15">
        <f>IF(E$14&gt;0,(E6/E$14)*100,0)</f>
        <v>0</v>
      </c>
    </row>
    <row r="7" spans="1:6" s="2" customFormat="1" ht="27" customHeight="1">
      <c r="A7" s="3" t="s">
        <v>25</v>
      </c>
      <c r="B7" s="12"/>
      <c r="C7" s="13">
        <f t="shared" si="0"/>
        <v>0</v>
      </c>
      <c r="D7" s="14" t="s">
        <v>5</v>
      </c>
      <c r="E7" s="12"/>
      <c r="F7" s="15">
        <f>IF(E$14&gt;0,(E7/E$14)*100,0)</f>
        <v>0</v>
      </c>
    </row>
    <row r="8" spans="1:6" s="2" customFormat="1" ht="60" customHeight="1">
      <c r="A8" s="10" t="s">
        <v>26</v>
      </c>
      <c r="B8" s="12">
        <v>1264266040</v>
      </c>
      <c r="C8" s="13">
        <f t="shared" si="0"/>
        <v>32.11575410918687</v>
      </c>
      <c r="D8" s="14" t="s">
        <v>6</v>
      </c>
      <c r="E8" s="12"/>
      <c r="F8" s="15">
        <f>IF(E$14&gt;0,(E8/E$14)*100,0)</f>
        <v>0</v>
      </c>
    </row>
    <row r="9" spans="1:6" s="2" customFormat="1" ht="26.25" customHeight="1">
      <c r="A9" s="3" t="s">
        <v>27</v>
      </c>
      <c r="B9" s="12"/>
      <c r="C9" s="13">
        <f t="shared" si="0"/>
        <v>0</v>
      </c>
      <c r="D9" s="46"/>
      <c r="E9" s="13"/>
      <c r="F9" s="15"/>
    </row>
    <row r="10" spans="1:6" s="2" customFormat="1" ht="25.5" customHeight="1">
      <c r="A10" s="3" t="s">
        <v>28</v>
      </c>
      <c r="B10" s="12"/>
      <c r="C10" s="13">
        <f t="shared" si="0"/>
        <v>0</v>
      </c>
      <c r="D10" s="47" t="s">
        <v>29</v>
      </c>
      <c r="E10" s="13">
        <f>SUM(E11:E12)</f>
        <v>3936591480</v>
      </c>
      <c r="F10" s="15">
        <f>IF(E$14&gt;0,(E10/E$14)*100,0)</f>
        <v>100</v>
      </c>
    </row>
    <row r="11" spans="1:6" s="2" customFormat="1" ht="25.5" customHeight="1">
      <c r="A11" s="3" t="s">
        <v>30</v>
      </c>
      <c r="B11" s="12"/>
      <c r="C11" s="13">
        <f t="shared" si="0"/>
        <v>0</v>
      </c>
      <c r="D11" s="14" t="s">
        <v>31</v>
      </c>
      <c r="E11" s="12"/>
      <c r="F11" s="15">
        <f>IF(E$14&gt;0,(E11/E$14)*100,0)</f>
        <v>0</v>
      </c>
    </row>
    <row r="12" spans="1:6" s="2" customFormat="1" ht="29.25" customHeight="1">
      <c r="A12" s="3" t="s">
        <v>8</v>
      </c>
      <c r="B12" s="12"/>
      <c r="C12" s="13">
        <f t="shared" si="0"/>
        <v>0</v>
      </c>
      <c r="D12" s="14" t="s">
        <v>7</v>
      </c>
      <c r="E12" s="12">
        <v>3936591480</v>
      </c>
      <c r="F12" s="15">
        <f>IF(E$14&gt;0,(E12/E$14)*100,0)</f>
        <v>100</v>
      </c>
    </row>
    <row r="13" spans="1:6" s="2" customFormat="1" ht="19.5" customHeight="1">
      <c r="A13" s="11"/>
      <c r="B13" s="48"/>
      <c r="C13" s="13"/>
      <c r="D13" s="16"/>
      <c r="E13" s="13"/>
      <c r="F13" s="15"/>
    </row>
    <row r="14" spans="1:6" s="2" customFormat="1" ht="29.25" customHeight="1" thickBot="1">
      <c r="A14" s="49" t="s">
        <v>32</v>
      </c>
      <c r="B14" s="50">
        <f>B5</f>
        <v>3936591480</v>
      </c>
      <c r="C14" s="50">
        <f>IF(B$14&gt;0,(B14/B$14)*100,0)</f>
        <v>100</v>
      </c>
      <c r="D14" s="51" t="s">
        <v>32</v>
      </c>
      <c r="E14" s="50">
        <f>E5+E10</f>
        <v>3936591480</v>
      </c>
      <c r="F14" s="52">
        <f>IF(E$14&gt;0,(E14/E$14)*100,0)</f>
        <v>100</v>
      </c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mergeCells count="2">
    <mergeCell ref="A1:F1"/>
    <mergeCell ref="A2:F2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2005-04-27T10:37:25Z</cp:lastPrinted>
  <dcterms:created xsi:type="dcterms:W3CDTF">2005-01-10T08:43:50Z</dcterms:created>
  <dcterms:modified xsi:type="dcterms:W3CDTF">2005-09-07T09:17:56Z</dcterms:modified>
  <cp:category/>
  <cp:version/>
  <cp:contentType/>
  <cp:contentStatus/>
</cp:coreProperties>
</file>