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70" activeTab="0"/>
  </bookViews>
  <sheets>
    <sheet name="餘絀表 " sheetId="1" r:id="rId1"/>
    <sheet name="平衡表" sheetId="2" r:id="rId2"/>
  </sheets>
  <definedNames/>
  <calcPr fullCalcOnLoad="1"/>
</workbook>
</file>

<file path=xl/sharedStrings.xml><?xml version="1.0" encoding="utf-8"?>
<sst xmlns="http://schemas.openxmlformats.org/spreadsheetml/2006/main" count="40" uniqueCount="34">
  <si>
    <t>單位：新臺幣元</t>
  </si>
  <si>
    <t>科　　　　目</t>
  </si>
  <si>
    <t>％</t>
  </si>
  <si>
    <t>流動資產</t>
  </si>
  <si>
    <t>流動負債</t>
  </si>
  <si>
    <t>長期負債</t>
  </si>
  <si>
    <t>其他負債</t>
  </si>
  <si>
    <t>公積及餘絀</t>
  </si>
  <si>
    <t>其他資產</t>
  </si>
  <si>
    <t>資     產</t>
  </si>
  <si>
    <t>負     債</t>
  </si>
  <si>
    <t>買匯貼現及放款</t>
  </si>
  <si>
    <t>固定資產</t>
  </si>
  <si>
    <t>無形資產</t>
  </si>
  <si>
    <t>遞延借項</t>
  </si>
  <si>
    <t>淨      值</t>
  </si>
  <si>
    <t>本年度總支出</t>
  </si>
  <si>
    <t>本年度賸餘（短絀 ─）</t>
  </si>
  <si>
    <t>　　　　　　　　　　　　　　中華民國93年12月31日</t>
  </si>
  <si>
    <t>勞工退休基金平衡表</t>
  </si>
  <si>
    <t>──────────</t>
  </si>
  <si>
    <t>科目</t>
  </si>
  <si>
    <t>金額</t>
  </si>
  <si>
    <t>長期投資、應收
款、貸墊款及準
備金</t>
  </si>
  <si>
    <t>基        金</t>
  </si>
  <si>
    <t>合　　　　計</t>
  </si>
  <si>
    <t>勞工退休基金收支餘絀決算表</t>
  </si>
  <si>
    <t>─────────────</t>
  </si>
  <si>
    <t>預算數</t>
  </si>
  <si>
    <t>決算數</t>
  </si>
  <si>
    <t>比較增 (＋) 減 (－)</t>
  </si>
  <si>
    <t>金額</t>
  </si>
  <si>
    <t>本年度總收入</t>
  </si>
  <si>
    <t>　　　中華民國93年度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</si>
</sst>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–&quot;* #,##0.00_);_(* &quot;…&quot;_);_(@_)"/>
    <numFmt numFmtId="180" formatCode="_(* #,##0.00_);_(&quot;－&quot;* #,##0.00_);_(* &quot;…&quot;_);_(@_)"/>
    <numFmt numFmtId="181" formatCode="_(\+* #,##0.00_);_(\-* #,##0.00_);_(* &quot;…&quot;_);_(@_)"/>
    <numFmt numFmtId="182" formatCode="_(* #,##0.00_);_(* #,##0.00_);_(* &quot;…&quot;_);_(@_)"/>
    <numFmt numFmtId="183" formatCode="_(* #,##0.00_);_(&quot;–&quot;* #,##0.00_);_(* &quot;&quot;_);_(@_)"/>
  </numFmts>
  <fonts count="15">
    <font>
      <sz val="12"/>
      <name val="新細明體"/>
      <family val="1"/>
    </font>
    <font>
      <b/>
      <sz val="20"/>
      <name val="新細明體"/>
      <family val="1"/>
    </font>
    <font>
      <b/>
      <sz val="12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13"/>
      <name val="華康粗明體"/>
      <family val="3"/>
    </font>
    <font>
      <sz val="12"/>
      <name val="華康粗明體"/>
      <family val="3"/>
    </font>
    <font>
      <sz val="14"/>
      <name val="華康粗明體"/>
      <family val="3"/>
    </font>
    <font>
      <sz val="12"/>
      <name val="Times New Roman"/>
      <family val="1"/>
    </font>
    <font>
      <sz val="11"/>
      <name val="Times New Roman"/>
      <family val="1"/>
    </font>
    <font>
      <sz val="20"/>
      <name val="華康粗明體"/>
      <family val="3"/>
    </font>
    <font>
      <sz val="22"/>
      <name val="華康粗明體"/>
      <family val="3"/>
    </font>
    <font>
      <sz val="10"/>
      <name val="華康粗明體"/>
      <family val="3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/>
    </xf>
    <xf numFmtId="0" fontId="6" fillId="0" borderId="1" xfId="0" applyFont="1" applyBorder="1" applyAlignment="1" applyProtection="1">
      <alignment horizontal="left" vertical="center" indent="1"/>
      <protection/>
    </xf>
    <xf numFmtId="0" fontId="8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176" fontId="5" fillId="0" borderId="0" xfId="0" applyNumberFormat="1" applyFont="1" applyBorder="1" applyAlignment="1" applyProtection="1">
      <alignment vertical="center"/>
      <protection/>
    </xf>
    <xf numFmtId="177" fontId="5" fillId="0" borderId="0" xfId="0" applyNumberFormat="1" applyFont="1" applyBorder="1" applyAlignment="1" applyProtection="1">
      <alignment vertical="center"/>
      <protection/>
    </xf>
    <xf numFmtId="178" fontId="5" fillId="0" borderId="0" xfId="0" applyNumberFormat="1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left" vertical="center" wrapText="1" indent="1"/>
      <protection/>
    </xf>
    <xf numFmtId="183" fontId="10" fillId="0" borderId="1" xfId="15" applyNumberFormat="1" applyFont="1" applyBorder="1" applyAlignment="1" applyProtection="1">
      <alignment horizontal="right" vertical="center"/>
      <protection locked="0"/>
    </xf>
    <xf numFmtId="183" fontId="10" fillId="0" borderId="1" xfId="0" applyNumberFormat="1" applyFont="1" applyBorder="1" applyAlignment="1" applyProtection="1">
      <alignment horizontal="right" vertical="center"/>
      <protection/>
    </xf>
    <xf numFmtId="183" fontId="6" fillId="0" borderId="2" xfId="0" applyNumberFormat="1" applyFont="1" applyBorder="1" applyAlignment="1" applyProtection="1">
      <alignment horizontal="left" vertical="center" indent="1"/>
      <protection/>
    </xf>
    <xf numFmtId="183" fontId="10" fillId="0" borderId="0" xfId="15" applyNumberFormat="1" applyFont="1" applyBorder="1" applyAlignment="1" applyProtection="1">
      <alignment horizontal="right" vertical="center"/>
      <protection/>
    </xf>
    <xf numFmtId="183" fontId="6" fillId="0" borderId="2" xfId="0" applyNumberFormat="1" applyFont="1" applyBorder="1" applyAlignment="1" applyProtection="1">
      <alignment horizontal="left" vertical="center" indent="2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right" vertical="center"/>
      <protection/>
    </xf>
    <xf numFmtId="0" fontId="8" fillId="0" borderId="3" xfId="0" applyFont="1" applyBorder="1" applyAlignment="1" applyProtection="1">
      <alignment horizontal="distributed" vertical="center"/>
      <protection/>
    </xf>
    <xf numFmtId="0" fontId="8" fillId="0" borderId="4" xfId="0" applyFont="1" applyBorder="1" applyAlignment="1" applyProtection="1">
      <alignment horizontal="distributed" vertical="center"/>
      <protection/>
    </xf>
    <xf numFmtId="0" fontId="8" fillId="0" borderId="4" xfId="0" applyFont="1" applyBorder="1" applyAlignment="1" applyProtection="1">
      <alignment horizontal="center" vertical="center"/>
      <protection/>
    </xf>
    <xf numFmtId="0" fontId="8" fillId="0" borderId="5" xfId="0" applyFont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distributed" vertical="center"/>
      <protection/>
    </xf>
    <xf numFmtId="183" fontId="6" fillId="0" borderId="7" xfId="0" applyNumberFormat="1" applyFont="1" applyBorder="1" applyAlignment="1" applyProtection="1">
      <alignment horizontal="distributed" vertical="center"/>
      <protection/>
    </xf>
    <xf numFmtId="183" fontId="6" fillId="0" borderId="2" xfId="0" applyNumberFormat="1" applyFont="1" applyBorder="1" applyAlignment="1" applyProtection="1">
      <alignment vertical="center"/>
      <protection/>
    </xf>
    <xf numFmtId="183" fontId="6" fillId="0" borderId="2" xfId="0" applyNumberFormat="1" applyFont="1" applyBorder="1" applyAlignment="1" applyProtection="1">
      <alignment horizontal="distributed" vertical="center"/>
      <protection/>
    </xf>
    <xf numFmtId="0" fontId="6" fillId="0" borderId="8" xfId="0" applyFont="1" applyBorder="1" applyAlignment="1" applyProtection="1">
      <alignment horizontal="distributed" vertical="center"/>
      <protection/>
    </xf>
    <xf numFmtId="183" fontId="10" fillId="0" borderId="9" xfId="0" applyNumberFormat="1" applyFont="1" applyBorder="1" applyAlignment="1" applyProtection="1">
      <alignment horizontal="right" vertical="center"/>
      <protection/>
    </xf>
    <xf numFmtId="183" fontId="6" fillId="0" borderId="9" xfId="0" applyNumberFormat="1" applyFont="1" applyBorder="1" applyAlignment="1" applyProtection="1">
      <alignment horizontal="distributed" vertical="center"/>
      <protection/>
    </xf>
    <xf numFmtId="183" fontId="10" fillId="0" borderId="10" xfId="15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/>
    </xf>
    <xf numFmtId="0" fontId="6" fillId="0" borderId="11" xfId="0" applyFont="1" applyBorder="1" applyAlignment="1" applyProtection="1">
      <alignment horizontal="distributed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vertical="center"/>
      <protection/>
    </xf>
    <xf numFmtId="180" fontId="10" fillId="0" borderId="1" xfId="16" applyNumberFormat="1" applyFont="1" applyBorder="1" applyAlignment="1" applyProtection="1">
      <alignment horizontal="right" vertical="center"/>
      <protection locked="0"/>
    </xf>
    <xf numFmtId="181" fontId="10" fillId="0" borderId="1" xfId="16" applyNumberFormat="1" applyFont="1" applyBorder="1" applyAlignment="1" applyProtection="1">
      <alignment horizontal="right" vertical="center"/>
      <protection/>
    </xf>
    <xf numFmtId="182" fontId="10" fillId="0" borderId="13" xfId="16" applyNumberFormat="1" applyFont="1" applyBorder="1" applyAlignment="1" applyProtection="1">
      <alignment horizontal="right" vertical="center"/>
      <protection/>
    </xf>
    <xf numFmtId="0" fontId="13" fillId="0" borderId="0" xfId="0" applyFont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179" fontId="10" fillId="0" borderId="1" xfId="0" applyNumberFormat="1" applyFont="1" applyBorder="1" applyAlignment="1" applyProtection="1">
      <alignment horizontal="right" vertical="center"/>
      <protection/>
    </xf>
    <xf numFmtId="180" fontId="10" fillId="0" borderId="1" xfId="16" applyNumberFormat="1" applyFont="1" applyBorder="1" applyAlignment="1" applyProtection="1">
      <alignment horizontal="right" vertical="center"/>
      <protection/>
    </xf>
    <xf numFmtId="180" fontId="10" fillId="0" borderId="13" xfId="16" applyNumberFormat="1" applyFont="1" applyBorder="1" applyAlignment="1" applyProtection="1">
      <alignment horizontal="right" vertical="center"/>
      <protection/>
    </xf>
    <xf numFmtId="0" fontId="6" fillId="0" borderId="8" xfId="0" applyFont="1" applyBorder="1" applyAlignment="1" applyProtection="1">
      <alignment vertical="center"/>
      <protection/>
    </xf>
    <xf numFmtId="180" fontId="10" fillId="0" borderId="8" xfId="16" applyNumberFormat="1" applyFont="1" applyBorder="1" applyAlignment="1" applyProtection="1">
      <alignment horizontal="right" vertical="center"/>
      <protection/>
    </xf>
    <xf numFmtId="181" fontId="10" fillId="0" borderId="8" xfId="16" applyNumberFormat="1" applyFont="1" applyBorder="1" applyAlignment="1" applyProtection="1">
      <alignment horizontal="right" vertical="center"/>
      <protection/>
    </xf>
    <xf numFmtId="182" fontId="10" fillId="0" borderId="10" xfId="16" applyNumberFormat="1" applyFont="1" applyBorder="1" applyAlignment="1" applyProtection="1">
      <alignment horizontal="right" vertical="center"/>
      <protection/>
    </xf>
    <xf numFmtId="176" fontId="5" fillId="0" borderId="0" xfId="0" applyNumberFormat="1" applyFont="1" applyBorder="1" applyAlignment="1" applyProtection="1">
      <alignment vertical="center"/>
      <protection locked="0"/>
    </xf>
    <xf numFmtId="180" fontId="14" fillId="0" borderId="0" xfId="16" applyNumberFormat="1" applyFont="1" applyBorder="1" applyProtection="1">
      <alignment/>
      <protection/>
    </xf>
    <xf numFmtId="0" fontId="11" fillId="0" borderId="0" xfId="0" applyFont="1" applyAlignment="1" applyProtection="1">
      <alignment horizontal="center" vertical="center"/>
      <protection/>
    </xf>
    <xf numFmtId="0" fontId="6" fillId="0" borderId="5" xfId="0" applyFont="1" applyBorder="1" applyAlignment="1" applyProtection="1">
      <alignment horizontal="distributed" vertical="center"/>
      <protection/>
    </xf>
    <xf numFmtId="0" fontId="6" fillId="0" borderId="14" xfId="0" applyFont="1" applyBorder="1" applyAlignment="1" applyProtection="1">
      <alignment horizontal="distributed" vertical="center"/>
      <protection/>
    </xf>
    <xf numFmtId="0" fontId="6" fillId="0" borderId="15" xfId="0" applyFont="1" applyBorder="1" applyAlignment="1" applyProtection="1">
      <alignment horizontal="distributed" vertical="center"/>
      <protection/>
    </xf>
    <xf numFmtId="0" fontId="6" fillId="0" borderId="16" xfId="0" applyFont="1" applyBorder="1" applyAlignment="1" applyProtection="1">
      <alignment horizontal="distributed" vertical="center"/>
      <protection/>
    </xf>
    <xf numFmtId="0" fontId="6" fillId="0" borderId="17" xfId="0" applyFont="1" applyBorder="1" applyAlignment="1" applyProtection="1">
      <alignment horizontal="distributed" vertical="center"/>
      <protection/>
    </xf>
    <xf numFmtId="0" fontId="6" fillId="0" borderId="18" xfId="0" applyFont="1" applyBorder="1" applyAlignment="1" applyProtection="1">
      <alignment horizontal="distributed" vertical="center"/>
      <protection/>
    </xf>
    <xf numFmtId="0" fontId="0" fillId="0" borderId="18" xfId="0" applyFont="1" applyBorder="1" applyAlignment="1" applyProtection="1">
      <alignment horizontal="distributed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/>
      <protection/>
    </xf>
  </cellXfs>
  <cellStyles count="8">
    <cellStyle name="Normal" xfId="0"/>
    <cellStyle name="一般_信託基金各平衡表(退撫基金)" xfId="15"/>
    <cellStyle name="一般_信託基金各收支表(退撫基金)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3"/>
  <sheetViews>
    <sheetView tabSelected="1" zoomScale="75" zoomScaleNormal="75" workbookViewId="0" topLeftCell="A1">
      <selection activeCell="A1" sqref="A1"/>
    </sheetView>
  </sheetViews>
  <sheetFormatPr defaultColWidth="9.00390625" defaultRowHeight="16.5"/>
  <cols>
    <col min="1" max="1" width="26.625" style="33" customWidth="1"/>
    <col min="2" max="4" width="18.625" style="33" customWidth="1"/>
    <col min="5" max="5" width="14.125" style="33" customWidth="1"/>
    <col min="6" max="16384" width="9.00390625" style="33" customWidth="1"/>
  </cols>
  <sheetData>
    <row r="1" s="6" customFormat="1" ht="18" customHeight="1"/>
    <row r="2" spans="1:5" s="6" customFormat="1" ht="36" customHeight="1">
      <c r="A2" s="52" t="s">
        <v>26</v>
      </c>
      <c r="B2" s="52"/>
      <c r="C2" s="52"/>
      <c r="D2" s="52"/>
      <c r="E2" s="52"/>
    </row>
    <row r="3" spans="1:5" s="6" customFormat="1" ht="16.5" customHeight="1">
      <c r="A3" s="60" t="s">
        <v>27</v>
      </c>
      <c r="B3" s="60"/>
      <c r="C3" s="60"/>
      <c r="D3" s="60"/>
      <c r="E3" s="60"/>
    </row>
    <row r="4" spans="1:5" s="4" customFormat="1" ht="31.5" customHeight="1" thickBot="1">
      <c r="A4" s="19"/>
      <c r="B4" s="34" t="s">
        <v>33</v>
      </c>
      <c r="C4" s="19"/>
      <c r="D4" s="19"/>
      <c r="E4" s="20" t="s">
        <v>0</v>
      </c>
    </row>
    <row r="5" spans="1:5" s="6" customFormat="1" ht="36" customHeight="1">
      <c r="A5" s="55" t="s">
        <v>1</v>
      </c>
      <c r="B5" s="57" t="s">
        <v>28</v>
      </c>
      <c r="C5" s="57" t="s">
        <v>29</v>
      </c>
      <c r="D5" s="53" t="s">
        <v>30</v>
      </c>
      <c r="E5" s="54"/>
    </row>
    <row r="6" spans="1:5" s="6" customFormat="1" ht="36" customHeight="1">
      <c r="A6" s="56"/>
      <c r="B6" s="58"/>
      <c r="C6" s="59"/>
      <c r="D6" s="35" t="s">
        <v>31</v>
      </c>
      <c r="E6" s="36" t="s">
        <v>2</v>
      </c>
    </row>
    <row r="7" spans="1:5" s="41" customFormat="1" ht="36" customHeight="1">
      <c r="A7" s="37" t="s">
        <v>32</v>
      </c>
      <c r="B7" s="38">
        <f>9401750000+22230000</f>
        <v>9423980000</v>
      </c>
      <c r="C7" s="38">
        <f>10893094131+100598706</f>
        <v>10993692837</v>
      </c>
      <c r="D7" s="39">
        <f>C7-B7</f>
        <v>1569712837</v>
      </c>
      <c r="E7" s="40">
        <f>IF(B7=0,0,(D7/B7)*100)</f>
        <v>16.656580733405633</v>
      </c>
    </row>
    <row r="8" spans="1:5" s="41" customFormat="1" ht="36" customHeight="1">
      <c r="A8" s="42" t="s">
        <v>16</v>
      </c>
      <c r="B8" s="38">
        <f>169631000</f>
        <v>169631000</v>
      </c>
      <c r="C8" s="38">
        <f>3559307891</f>
        <v>3559307891</v>
      </c>
      <c r="D8" s="39">
        <f>C8-B8</f>
        <v>3389676891</v>
      </c>
      <c r="E8" s="40">
        <f>IF(B8=0,0,(D8/B8)*100)</f>
        <v>1998.264993426909</v>
      </c>
    </row>
    <row r="9" spans="1:5" s="41" customFormat="1" ht="20.25" customHeight="1">
      <c r="A9" s="42"/>
      <c r="B9" s="43"/>
      <c r="C9" s="43"/>
      <c r="D9" s="44"/>
      <c r="E9" s="45"/>
    </row>
    <row r="10" spans="1:5" s="41" customFormat="1" ht="32.25" customHeight="1" thickBot="1">
      <c r="A10" s="46" t="s">
        <v>17</v>
      </c>
      <c r="B10" s="47">
        <f>B7-B8</f>
        <v>9254349000</v>
      </c>
      <c r="C10" s="47">
        <f>C7-C8</f>
        <v>7434384946</v>
      </c>
      <c r="D10" s="48">
        <f>C10-B10</f>
        <v>-1819964054</v>
      </c>
      <c r="E10" s="49">
        <f>IF(B10=0,0,(D10/B10)*100)</f>
        <v>-19.66604084198683</v>
      </c>
    </row>
    <row r="11" spans="1:5" s="2" customFormat="1" ht="14.25">
      <c r="A11" s="7"/>
      <c r="B11" s="8"/>
      <c r="C11" s="8"/>
      <c r="D11" s="9"/>
      <c r="E11" s="10"/>
    </row>
    <row r="12" s="2" customFormat="1" ht="14.25">
      <c r="E12" s="10"/>
    </row>
    <row r="13" s="2" customFormat="1" ht="14.25">
      <c r="C13" s="8"/>
    </row>
    <row r="14" s="1" customFormat="1" ht="14.25">
      <c r="C14" s="50"/>
    </row>
    <row r="15" s="1" customFormat="1" ht="14.25"/>
    <row r="16" s="1" customFormat="1" ht="14.25"/>
    <row r="17" s="1" customFormat="1" ht="14.25"/>
    <row r="18" s="1" customFormat="1" ht="14.25"/>
    <row r="19" s="1" customFormat="1" ht="14.25"/>
    <row r="20" s="1" customFormat="1" ht="14.25"/>
    <row r="21" s="1" customFormat="1" ht="14.25"/>
    <row r="22" s="1" customFormat="1" ht="14.25"/>
    <row r="23" spans="4:5" s="1" customFormat="1" ht="16.5">
      <c r="D23" s="5"/>
      <c r="E23" s="51"/>
    </row>
  </sheetData>
  <mergeCells count="6">
    <mergeCell ref="A2:E2"/>
    <mergeCell ref="D5:E5"/>
    <mergeCell ref="A5:A6"/>
    <mergeCell ref="B5:B6"/>
    <mergeCell ref="C5:C6"/>
    <mergeCell ref="A3:E3"/>
  </mergeCells>
  <printOptions horizontalCentered="1"/>
  <pageMargins left="0.5905511811023623" right="0.5905511811023623" top="0.4724409448818898" bottom="0.8267716535433072" header="0.5118110236220472" footer="0.5118110236220472"/>
  <pageSetup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="75" zoomScaleNormal="75" workbookViewId="0" topLeftCell="A1">
      <selection activeCell="A5" sqref="A1:IV16384"/>
    </sheetView>
  </sheetViews>
  <sheetFormatPr defaultColWidth="9.00390625" defaultRowHeight="16.5"/>
  <cols>
    <col min="1" max="1" width="20.625" style="33" customWidth="1"/>
    <col min="2" max="2" width="19.125" style="33" customWidth="1"/>
    <col min="3" max="3" width="8.625" style="33" customWidth="1"/>
    <col min="4" max="4" width="20.625" style="33" customWidth="1"/>
    <col min="5" max="5" width="19.125" style="33" customWidth="1"/>
    <col min="6" max="6" width="8.625" style="33" customWidth="1"/>
    <col min="7" max="16384" width="9.00390625" style="33" customWidth="1"/>
  </cols>
  <sheetData>
    <row r="1" spans="1:6" s="17" customFormat="1" ht="36" customHeight="1">
      <c r="A1" s="52" t="s">
        <v>19</v>
      </c>
      <c r="B1" s="52"/>
      <c r="C1" s="52"/>
      <c r="D1" s="52"/>
      <c r="E1" s="52"/>
      <c r="F1" s="52"/>
    </row>
    <row r="2" spans="1:6" s="18" customFormat="1" ht="18" customHeight="1">
      <c r="A2" s="61" t="s">
        <v>20</v>
      </c>
      <c r="B2" s="61"/>
      <c r="C2" s="61"/>
      <c r="D2" s="61"/>
      <c r="E2" s="61"/>
      <c r="F2" s="61"/>
    </row>
    <row r="3" spans="1:6" s="4" customFormat="1" ht="31.5" customHeight="1" thickBot="1">
      <c r="A3" s="19"/>
      <c r="B3" s="19" t="s">
        <v>18</v>
      </c>
      <c r="C3" s="19"/>
      <c r="D3" s="19"/>
      <c r="F3" s="20" t="s">
        <v>0</v>
      </c>
    </row>
    <row r="4" spans="1:6" s="4" customFormat="1" ht="36.75" customHeight="1">
      <c r="A4" s="21" t="s">
        <v>21</v>
      </c>
      <c r="B4" s="22" t="s">
        <v>22</v>
      </c>
      <c r="C4" s="23" t="s">
        <v>2</v>
      </c>
      <c r="D4" s="21" t="s">
        <v>21</v>
      </c>
      <c r="E4" s="22" t="s">
        <v>22</v>
      </c>
      <c r="F4" s="24" t="s">
        <v>2</v>
      </c>
    </row>
    <row r="5" spans="1:6" s="2" customFormat="1" ht="30.75" customHeight="1">
      <c r="A5" s="25" t="s">
        <v>9</v>
      </c>
      <c r="B5" s="13">
        <f>SUM(B6:B12)</f>
        <v>360644857525</v>
      </c>
      <c r="C5" s="13">
        <f aca="true" t="shared" si="0" ref="C5:C12">IF(B$5&gt;0,(B5/B$14)*100,0)</f>
        <v>100</v>
      </c>
      <c r="D5" s="26" t="s">
        <v>10</v>
      </c>
      <c r="E5" s="13">
        <f>SUM(E6:E8)</f>
        <v>856348683</v>
      </c>
      <c r="F5" s="15">
        <f>IF(E$14&gt;0,(E5/E$14)*100,0)</f>
        <v>0.23744929814800914</v>
      </c>
    </row>
    <row r="6" spans="1:6" s="2" customFormat="1" ht="29.25" customHeight="1">
      <c r="A6" s="3" t="s">
        <v>3</v>
      </c>
      <c r="B6" s="12">
        <v>329393847651</v>
      </c>
      <c r="C6" s="13">
        <f t="shared" si="0"/>
        <v>91.33468584899101</v>
      </c>
      <c r="D6" s="14" t="s">
        <v>4</v>
      </c>
      <c r="E6" s="12">
        <v>856175413</v>
      </c>
      <c r="F6" s="15">
        <f>IF(E$14&gt;0,(E6/E$14)*100,0)</f>
        <v>0.23740125365315926</v>
      </c>
    </row>
    <row r="7" spans="1:6" s="2" customFormat="1" ht="29.25" customHeight="1">
      <c r="A7" s="3" t="s">
        <v>11</v>
      </c>
      <c r="B7" s="12">
        <v>28033633927</v>
      </c>
      <c r="C7" s="13">
        <f t="shared" si="0"/>
        <v>7.773196634325141</v>
      </c>
      <c r="D7" s="14" t="s">
        <v>5</v>
      </c>
      <c r="E7" s="12">
        <v>0</v>
      </c>
      <c r="F7" s="15">
        <f>IF(E$14&gt;0,(E7/E$14)*100,0)</f>
        <v>0</v>
      </c>
    </row>
    <row r="8" spans="1:6" s="2" customFormat="1" ht="57.75" customHeight="1">
      <c r="A8" s="11" t="s">
        <v>23</v>
      </c>
      <c r="B8" s="12">
        <v>2856957947</v>
      </c>
      <c r="C8" s="13">
        <f t="shared" si="0"/>
        <v>0.7921804199861506</v>
      </c>
      <c r="D8" s="14" t="s">
        <v>6</v>
      </c>
      <c r="E8" s="12">
        <v>173270</v>
      </c>
      <c r="F8" s="15">
        <f>IF(E$14&gt;0,(E8/E$14)*100,0)</f>
        <v>4.804449484989228E-05</v>
      </c>
    </row>
    <row r="9" spans="1:6" s="2" customFormat="1" ht="26.25" customHeight="1">
      <c r="A9" s="3" t="s">
        <v>12</v>
      </c>
      <c r="B9" s="12">
        <v>0</v>
      </c>
      <c r="C9" s="13">
        <f t="shared" si="0"/>
        <v>0</v>
      </c>
      <c r="D9" s="27"/>
      <c r="E9" s="13"/>
      <c r="F9" s="15"/>
    </row>
    <row r="10" spans="1:6" s="2" customFormat="1" ht="29.25" customHeight="1">
      <c r="A10" s="3" t="s">
        <v>13</v>
      </c>
      <c r="B10" s="12">
        <v>0</v>
      </c>
      <c r="C10" s="13">
        <f t="shared" si="0"/>
        <v>0</v>
      </c>
      <c r="D10" s="28" t="s">
        <v>15</v>
      </c>
      <c r="E10" s="13">
        <f>SUM(E11:E12)</f>
        <v>359788508842</v>
      </c>
      <c r="F10" s="15">
        <f>IF(E$14&gt;0,(E10/E$14)*100,0)</f>
        <v>99.76255070185199</v>
      </c>
    </row>
    <row r="11" spans="1:6" s="2" customFormat="1" ht="26.25" customHeight="1">
      <c r="A11" s="3" t="s">
        <v>14</v>
      </c>
      <c r="B11" s="12">
        <v>0</v>
      </c>
      <c r="C11" s="13">
        <f t="shared" si="0"/>
        <v>0</v>
      </c>
      <c r="D11" s="14" t="s">
        <v>24</v>
      </c>
      <c r="E11" s="12">
        <v>359929147765</v>
      </c>
      <c r="F11" s="15">
        <f>IF(E$14&gt;0,(E11/E$14)*100,0)</f>
        <v>99.80154721603083</v>
      </c>
    </row>
    <row r="12" spans="1:6" s="2" customFormat="1" ht="29.25" customHeight="1">
      <c r="A12" s="3" t="s">
        <v>8</v>
      </c>
      <c r="B12" s="12">
        <v>360418000</v>
      </c>
      <c r="C12" s="13">
        <f t="shared" si="0"/>
        <v>0.09993709669768845</v>
      </c>
      <c r="D12" s="14" t="s">
        <v>7</v>
      </c>
      <c r="E12" s="12">
        <v>-140638923</v>
      </c>
      <c r="F12" s="15">
        <f>(-E12/E10)*100</f>
        <v>0.03908933152219187</v>
      </c>
    </row>
    <row r="13" spans="1:6" s="2" customFormat="1" ht="18.75" customHeight="1">
      <c r="A13" s="3"/>
      <c r="B13" s="13"/>
      <c r="C13" s="13"/>
      <c r="D13" s="16"/>
      <c r="E13" s="13"/>
      <c r="F13" s="15"/>
    </row>
    <row r="14" spans="1:6" s="2" customFormat="1" ht="29.25" customHeight="1" thickBot="1">
      <c r="A14" s="29" t="s">
        <v>25</v>
      </c>
      <c r="B14" s="30">
        <f>B5</f>
        <v>360644857525</v>
      </c>
      <c r="C14" s="30">
        <f>IF(B$14&gt;0,(B14/B$14)*100,0)</f>
        <v>100</v>
      </c>
      <c r="D14" s="31" t="s">
        <v>25</v>
      </c>
      <c r="E14" s="30">
        <f>E5+E10</f>
        <v>360644857525</v>
      </c>
      <c r="F14" s="32">
        <f>IF(E$14&gt;0,(E14/E$14)*100,0)</f>
        <v>100</v>
      </c>
    </row>
    <row r="15" s="1" customFormat="1" ht="14.25"/>
    <row r="16" s="1" customFormat="1" ht="14.25"/>
    <row r="17" s="1" customFormat="1" ht="14.25"/>
    <row r="18" s="1" customFormat="1" ht="14.25"/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  <row r="25" s="1" customFormat="1" ht="14.25"/>
    <row r="26" s="1" customFormat="1" ht="14.25"/>
    <row r="27" s="1" customFormat="1" ht="14.25"/>
    <row r="28" s="1" customFormat="1" ht="14.25"/>
  </sheetData>
  <mergeCells count="2">
    <mergeCell ref="A1:F1"/>
    <mergeCell ref="A2:F2"/>
  </mergeCells>
  <printOptions/>
  <pageMargins left="0.5905511811023623" right="0.5905511811023623" top="0.4724409448818898" bottom="0.8267716535433072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Q211</dc:creator>
  <cp:keywords/>
  <dc:description/>
  <cp:lastModifiedBy>mannli</cp:lastModifiedBy>
  <cp:lastPrinted>2005-04-27T10:38:57Z</cp:lastPrinted>
  <dcterms:created xsi:type="dcterms:W3CDTF">2005-01-10T08:43:50Z</dcterms:created>
  <dcterms:modified xsi:type="dcterms:W3CDTF">2005-09-07T09:15:42Z</dcterms:modified>
  <cp:category/>
  <cp:version/>
  <cp:contentType/>
  <cp:contentStatus/>
</cp:coreProperties>
</file>