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8640" activeTab="3"/>
  </bookViews>
  <sheets>
    <sheet name="收支餘絀" sheetId="1" r:id="rId1"/>
    <sheet name="餘絀撥補" sheetId="2" r:id="rId2"/>
    <sheet name="現金流量" sheetId="3" r:id="rId3"/>
    <sheet name="平衡表" sheetId="4" r:id="rId4"/>
  </sheets>
  <externalReferences>
    <externalReference r:id="rId7"/>
    <externalReference r:id="rId8"/>
    <externalReference r:id="rId9"/>
    <externalReference r:id="rId10"/>
    <externalReference r:id="rId11"/>
  </externalReferences>
  <definedNames>
    <definedName name="\0" localSheetId="2">#REF!</definedName>
    <definedName name="\0">#REF!</definedName>
    <definedName name="\a" localSheetId="2">#REF!</definedName>
    <definedName name="\a">#REF!</definedName>
    <definedName name="\c" localSheetId="2">#REF!</definedName>
    <definedName name="\c">#REF!</definedName>
    <definedName name="\m" localSheetId="2">#REF!</definedName>
    <definedName name="\m">#REF!</definedName>
    <definedName name="\p" localSheetId="2">#REF!</definedName>
    <definedName name="\p">#REF!</definedName>
    <definedName name="\s" localSheetId="2">#REF!</definedName>
    <definedName name="\s">#REF!</definedName>
    <definedName name="\z" localSheetId="2">#REF!</definedName>
    <definedName name="\z">#REF!</definedName>
    <definedName name="A">'[1]MONTH1-1'!#REF!</definedName>
    <definedName name="CL">#REF!</definedName>
    <definedName name="FUNCTION" localSheetId="2">#REF!</definedName>
    <definedName name="FUNCTION">#REF!</definedName>
    <definedName name="HH">#REF!</definedName>
    <definedName name="INPUT" localSheetId="2">#REF!</definedName>
    <definedName name="INPUT">#REF!</definedName>
    <definedName name="_xlnm.Print_Area" localSheetId="3">'平衡表'!$A$1:$CM$96</definedName>
    <definedName name="_xlnm.Print_Area" localSheetId="0">'收支餘絀'!$A$1:$CK$53</definedName>
    <definedName name="_xlnm.Print_Area" localSheetId="2">'現金流量'!$A$1:$CG$52</definedName>
    <definedName name="Print_Area_MI">#REF!</definedName>
  </definedNames>
  <calcPr fullCalcOnLoad="1"/>
</workbook>
</file>

<file path=xl/sharedStrings.xml><?xml version="1.0" encoding="utf-8"?>
<sst xmlns="http://schemas.openxmlformats.org/spreadsheetml/2006/main" count="1766" uniqueCount="474">
  <si>
    <t>國 立 大 學 校 院 校 務 基</t>
  </si>
  <si>
    <t>金 收 支 餘 絀 決 算 彙 總 表</t>
  </si>
  <si>
    <t>單位:新臺幣元</t>
  </si>
  <si>
    <t>科                目</t>
  </si>
  <si>
    <t>％</t>
  </si>
  <si>
    <t>國立臺灣大學
原列決算數</t>
  </si>
  <si>
    <t>國立政治大學
原列決算數</t>
  </si>
  <si>
    <t>國立清華大學
原列決算數</t>
  </si>
  <si>
    <t>國立中興大學
原列決算數</t>
  </si>
  <si>
    <t>國立成功大學
原列決算數</t>
  </si>
  <si>
    <t>國立交通大學
原列決算數</t>
  </si>
  <si>
    <t>國立中央大學
原列決算數</t>
  </si>
  <si>
    <t>國立中山大學
原列決算數</t>
  </si>
  <si>
    <t>國立中正大學
原列決算數</t>
  </si>
  <si>
    <t>國立陽明大學
原列決算數</t>
  </si>
  <si>
    <t>國立東華大學
原列決算數</t>
  </si>
  <si>
    <t>國立空中大學
原列決算數</t>
  </si>
  <si>
    <t>勞務收入</t>
  </si>
  <si>
    <t>銷貨收入</t>
  </si>
  <si>
    <t>教學收入</t>
  </si>
  <si>
    <t>租金及權利金收入</t>
  </si>
  <si>
    <t>投融資業務收入</t>
  </si>
  <si>
    <t>醫療收入</t>
  </si>
  <si>
    <t>徵收收入</t>
  </si>
  <si>
    <t>勞務成本</t>
  </si>
  <si>
    <t>銷貨成本</t>
  </si>
  <si>
    <t>教學成本</t>
  </si>
  <si>
    <t>出租資產成本</t>
  </si>
  <si>
    <t>投融資業務成本</t>
  </si>
  <si>
    <t>醫療成本</t>
  </si>
  <si>
    <t>行銷及業務費用</t>
  </si>
  <si>
    <t>管理及總務費用</t>
  </si>
  <si>
    <t>研究發展及訓練費用</t>
  </si>
  <si>
    <t>債務支出</t>
  </si>
  <si>
    <t>財務收入</t>
  </si>
  <si>
    <t>財務費用</t>
  </si>
  <si>
    <t>非 常 賸 餘 (短 絀 -)</t>
  </si>
  <si>
    <t>本 期 賸 餘 (短 絀 -)</t>
  </si>
  <si>
    <t>─────────────</t>
  </si>
  <si>
    <t>──────────────</t>
  </si>
  <si>
    <t>中華民國</t>
  </si>
  <si>
    <t>93年度</t>
  </si>
  <si>
    <t>預    算    數</t>
  </si>
  <si>
    <t>國立臺灣
海洋大學
原列決算數</t>
  </si>
  <si>
    <t>國立暨南國際大學
原列決算數</t>
  </si>
  <si>
    <t>國立臺北大學
原列決算數</t>
  </si>
  <si>
    <t>國立嘉義大學
原列決算數</t>
  </si>
  <si>
    <t>國立高雄大學
原列決算數</t>
  </si>
  <si>
    <t>國立臺東大學
原列決算數</t>
  </si>
  <si>
    <t>國立宜蘭大學
原列決算數</t>
  </si>
  <si>
    <t>國立聯合大學
原列決算數</t>
  </si>
  <si>
    <t>國立臺南
師範學院
(國立台南大學)
原列決算數</t>
  </si>
  <si>
    <t>國立臺灣
師範大學
原列決算數</t>
  </si>
  <si>
    <t>國立彰化
師範大學
原列決算數</t>
  </si>
  <si>
    <t>國立高雄
師範大學
原列決算數</t>
  </si>
  <si>
    <t>國立臺北
藝術大學
原列決算數</t>
  </si>
  <si>
    <t>國立臺灣
藝術大學
原列決算數</t>
  </si>
  <si>
    <r>
      <t xml:space="preserve">國立臺南藝術學院
</t>
    </r>
    <r>
      <rPr>
        <sz val="10"/>
        <rFont val="華康粗明體"/>
        <family val="3"/>
      </rPr>
      <t>(國立臺南藝術大學)</t>
    </r>
    <r>
      <rPr>
        <sz val="12"/>
        <rFont val="華康粗明體"/>
        <family val="3"/>
      </rPr>
      <t xml:space="preserve">
原列決算數</t>
    </r>
  </si>
  <si>
    <t>國立臺灣
科技大學
原列決算數</t>
  </si>
  <si>
    <t>國立臺北
科技大學
原列決算數</t>
  </si>
  <si>
    <t>國立雲林
科技大學
原列決算數</t>
  </si>
  <si>
    <t>國立虎尾技術學院
(國立虎尾
科技大學)
原列決算數</t>
  </si>
  <si>
    <t>國立高雄
第一科技大學
原列決算數</t>
  </si>
  <si>
    <t>國立高雄
應用科技大學
原列決算數</t>
  </si>
  <si>
    <t>國立高雄海洋技術
學院(國立高雄海
洋科技大學)
原列決算數</t>
  </si>
  <si>
    <t>國立屏東
科技大學
原列決算數</t>
  </si>
  <si>
    <t>國立臺北
護理學院
原列決算數</t>
  </si>
  <si>
    <t>國立體育學院
原列決算數</t>
  </si>
  <si>
    <t>國立臺灣
體育學院
原列決算數</t>
  </si>
  <si>
    <t>國立臺北商業
技術學院
原列決算數</t>
  </si>
  <si>
    <t>國立臺中技術學院
原列決算數</t>
  </si>
  <si>
    <t>國立勤益技術學院
原列決算數</t>
  </si>
  <si>
    <t>國立高雄餐旅學院
原列決算數</t>
  </si>
  <si>
    <t>國立屏東商業
技術學院
原列決算數</t>
  </si>
  <si>
    <t>國立澎湖
技術學院
原列決算數</t>
  </si>
  <si>
    <t>國立金門
技術學院
原列決算數</t>
  </si>
  <si>
    <t>國立臺北
師範學院
原列決算數</t>
  </si>
  <si>
    <t>國立新竹
師範學院
原列決算數</t>
  </si>
  <si>
    <t>國立臺中
師範學院
原列決算數</t>
  </si>
  <si>
    <t>國立屏東
師範學院
原列決算數</t>
  </si>
  <si>
    <t>國立花蓮師範學院
原列決算數</t>
  </si>
  <si>
    <t>國立臺中護理
專科學校
原列決算數</t>
  </si>
  <si>
    <t>國立臺南護理
專科學校
原列決算數</t>
  </si>
  <si>
    <t>國立臺灣戲曲
專科學校
原列決算數</t>
  </si>
  <si>
    <t>國立大學校院校務
基金原列決算合計數</t>
  </si>
  <si>
    <t>修 正 數</t>
  </si>
  <si>
    <t>決算核定數</t>
  </si>
  <si>
    <t>預算數與決算核定數
比較增 (+) 減 (-)</t>
  </si>
  <si>
    <t>業　　 務　　 收　　 入</t>
  </si>
  <si>
    <t>勞務收入</t>
  </si>
  <si>
    <t>銷貨收入</t>
  </si>
  <si>
    <t>教學收入</t>
  </si>
  <si>
    <t>租金及權利金收入</t>
  </si>
  <si>
    <t>投融資業務收入</t>
  </si>
  <si>
    <t>醫療收入</t>
  </si>
  <si>
    <t>徵收收入</t>
  </si>
  <si>
    <t>福利收入</t>
  </si>
  <si>
    <t>債務及撥入收入</t>
  </si>
  <si>
    <t>其他業務收入</t>
  </si>
  <si>
    <t>業  務  成  本  與  費  用</t>
  </si>
  <si>
    <t>勞務成本</t>
  </si>
  <si>
    <t>銷貨成本</t>
  </si>
  <si>
    <t>教學成本</t>
  </si>
  <si>
    <t>出租資產成本</t>
  </si>
  <si>
    <t>投融資業務成本</t>
  </si>
  <si>
    <t>醫療成本</t>
  </si>
  <si>
    <t>福利成本</t>
  </si>
  <si>
    <t>其他業務成本</t>
  </si>
  <si>
    <t>行銷及業務費用</t>
  </si>
  <si>
    <t>管理及總務費用</t>
  </si>
  <si>
    <t>研究發展及訓練費用</t>
  </si>
  <si>
    <t>債務支出</t>
  </si>
  <si>
    <t>其他業務費用</t>
  </si>
  <si>
    <t>業　務　賸　餘 (短 絀-)</t>
  </si>
  <si>
    <r>
      <t>業　</t>
    </r>
    <r>
      <rPr>
        <sz val="7"/>
        <rFont val="華康粗明體"/>
        <family val="3"/>
      </rPr>
      <t>　</t>
    </r>
    <r>
      <rPr>
        <sz val="11"/>
        <rFont val="華康粗明體"/>
        <family val="3"/>
      </rPr>
      <t>務　</t>
    </r>
    <r>
      <rPr>
        <sz val="7"/>
        <rFont val="華康粗明體"/>
        <family val="3"/>
      </rPr>
      <t>　</t>
    </r>
    <r>
      <rPr>
        <sz val="11"/>
        <rFont val="華康粗明體"/>
        <family val="3"/>
      </rPr>
      <t>外　</t>
    </r>
    <r>
      <rPr>
        <sz val="6"/>
        <rFont val="華康粗明體"/>
        <family val="3"/>
      </rPr>
      <t>　</t>
    </r>
    <r>
      <rPr>
        <sz val="11"/>
        <rFont val="華康粗明體"/>
        <family val="3"/>
      </rPr>
      <t>收　</t>
    </r>
    <r>
      <rPr>
        <sz val="6"/>
        <rFont val="華康粗明體"/>
        <family val="3"/>
      </rPr>
      <t>　</t>
    </r>
    <r>
      <rPr>
        <sz val="11"/>
        <rFont val="華康粗明體"/>
        <family val="3"/>
      </rPr>
      <t>入</t>
    </r>
  </si>
  <si>
    <t>財務收入</t>
  </si>
  <si>
    <t>其他業務外收入</t>
  </si>
  <si>
    <r>
      <t>業　</t>
    </r>
    <r>
      <rPr>
        <sz val="7"/>
        <rFont val="華康粗明體"/>
        <family val="3"/>
      </rPr>
      <t>　</t>
    </r>
    <r>
      <rPr>
        <sz val="11"/>
        <rFont val="華康粗明體"/>
        <family val="3"/>
      </rPr>
      <t>務　</t>
    </r>
    <r>
      <rPr>
        <sz val="7"/>
        <rFont val="華康粗明體"/>
        <family val="3"/>
      </rPr>
      <t>　</t>
    </r>
    <r>
      <rPr>
        <sz val="11"/>
        <rFont val="華康粗明體"/>
        <family val="3"/>
      </rPr>
      <t>外　</t>
    </r>
    <r>
      <rPr>
        <sz val="6"/>
        <rFont val="華康粗明體"/>
        <family val="3"/>
      </rPr>
      <t>　</t>
    </r>
    <r>
      <rPr>
        <sz val="11"/>
        <rFont val="華康粗明體"/>
        <family val="3"/>
      </rPr>
      <t>費　</t>
    </r>
    <r>
      <rPr>
        <sz val="6"/>
        <rFont val="華康粗明體"/>
        <family val="3"/>
      </rPr>
      <t>　</t>
    </r>
    <r>
      <rPr>
        <sz val="11"/>
        <rFont val="華康粗明體"/>
        <family val="3"/>
      </rPr>
      <t>用</t>
    </r>
  </si>
  <si>
    <r>
      <t>業　</t>
    </r>
    <r>
      <rPr>
        <sz val="7"/>
        <rFont val="華康粗明體"/>
        <family val="3"/>
      </rPr>
      <t>　</t>
    </r>
    <r>
      <rPr>
        <sz val="11"/>
        <rFont val="華康粗明體"/>
        <family val="3"/>
      </rPr>
      <t>務　</t>
    </r>
    <r>
      <rPr>
        <sz val="7"/>
        <rFont val="華康粗明體"/>
        <family val="3"/>
      </rPr>
      <t>　</t>
    </r>
    <r>
      <rPr>
        <sz val="11"/>
        <rFont val="華康粗明體"/>
        <family val="3"/>
      </rPr>
      <t>外　</t>
    </r>
    <r>
      <rPr>
        <sz val="6"/>
        <rFont val="華康粗明體"/>
        <family val="3"/>
      </rPr>
      <t>　</t>
    </r>
    <r>
      <rPr>
        <sz val="11"/>
        <rFont val="華康粗明體"/>
        <family val="3"/>
      </rPr>
      <t>費　</t>
    </r>
    <r>
      <rPr>
        <sz val="6"/>
        <rFont val="華康粗明體"/>
        <family val="3"/>
      </rPr>
      <t>　</t>
    </r>
    <r>
      <rPr>
        <sz val="11"/>
        <rFont val="華康粗明體"/>
        <family val="3"/>
      </rPr>
      <t>用</t>
    </r>
  </si>
  <si>
    <t>財務費用</t>
  </si>
  <si>
    <t>其他業務外費用</t>
  </si>
  <si>
    <t>其他業務外費用</t>
  </si>
  <si>
    <t>業 務 外 賸 餘 (短 絀 -)</t>
  </si>
  <si>
    <t>業 務 外 賸 餘 (短 絀 -)</t>
  </si>
  <si>
    <t xml:space="preserve"> </t>
  </si>
  <si>
    <t>金 餘 絀 撥 補 決 算 彙 總 表</t>
  </si>
  <si>
    <t>───────────────</t>
  </si>
  <si>
    <t>────────────────</t>
  </si>
  <si>
    <t xml:space="preserve">  </t>
  </si>
  <si>
    <t>中華民國</t>
  </si>
  <si>
    <t>國立高雄大學
原列決算數</t>
  </si>
  <si>
    <t>修正數</t>
  </si>
  <si>
    <t>決算核定數</t>
  </si>
  <si>
    <t>賸餘之部</t>
  </si>
  <si>
    <t>本期賸餘</t>
  </si>
  <si>
    <t>前期未分配賸餘</t>
  </si>
  <si>
    <t>公積轉列數</t>
  </si>
  <si>
    <t>分配之部</t>
  </si>
  <si>
    <t>填補累積短絀</t>
  </si>
  <si>
    <t>提存公積</t>
  </si>
  <si>
    <t>賸餘撥充基金數</t>
  </si>
  <si>
    <t>解繳國庫淨額</t>
  </si>
  <si>
    <t>其他依法分配數</t>
  </si>
  <si>
    <t>未分配賸餘</t>
  </si>
  <si>
    <t>短絀之部</t>
  </si>
  <si>
    <t>本期短絀</t>
  </si>
  <si>
    <t>前期待填補之</t>
  </si>
  <si>
    <t>短絀</t>
  </si>
  <si>
    <t>填補之部</t>
  </si>
  <si>
    <t>撥用賸餘</t>
  </si>
  <si>
    <t>撥用公積</t>
  </si>
  <si>
    <t>折減基金</t>
  </si>
  <si>
    <t>國庫撥款</t>
  </si>
  <si>
    <t>待填補之短絀</t>
  </si>
  <si>
    <t>93年度</t>
  </si>
  <si>
    <t>項       目</t>
  </si>
  <si>
    <r>
      <t xml:space="preserve"> </t>
    </r>
    <r>
      <rPr>
        <sz val="11"/>
        <rFont val="華康粗明體"/>
        <family val="3"/>
      </rPr>
      <t>預 算 數</t>
    </r>
  </si>
  <si>
    <t>國立臺灣大學
原列決算數</t>
  </si>
  <si>
    <t>國立清華大學
原列決算數</t>
  </si>
  <si>
    <t>國立中興大學
原列決算數</t>
  </si>
  <si>
    <t>國立臺灣
海洋大學
原列決算數</t>
  </si>
  <si>
    <t>國立暨南
國際大學
原列決算數</t>
  </si>
  <si>
    <t>國立臺北大學
原列決算數</t>
  </si>
  <si>
    <t>國立嘉義大學
原列決算數</t>
  </si>
  <si>
    <t>國立臺東大學
原列決算數</t>
  </si>
  <si>
    <t>國立宜蘭大學
原列決算數</t>
  </si>
  <si>
    <t>國立聯合大學
原列決算數</t>
  </si>
  <si>
    <t>國立臺南
師範學院
(國立臺南大學)
原列決算數</t>
  </si>
  <si>
    <t>國立臺灣
師範大學
原列決算數</t>
  </si>
  <si>
    <t>國立彰化
師範大學
原列決算數</t>
  </si>
  <si>
    <t>項       目</t>
  </si>
  <si>
    <t>國立高雄
師範大學
原列決算數</t>
  </si>
  <si>
    <t>國立臺北
藝術大學
原列決算數</t>
  </si>
  <si>
    <t>國立臺灣
藝術大學
原列決算數</t>
  </si>
  <si>
    <r>
      <t xml:space="preserve">國立臺南藝術學院
</t>
    </r>
    <r>
      <rPr>
        <sz val="7.8"/>
        <rFont val="華康粗明體"/>
        <family val="3"/>
      </rPr>
      <t>(國立臺南藝術大學)</t>
    </r>
    <r>
      <rPr>
        <sz val="9"/>
        <rFont val="華康粗明體"/>
        <family val="3"/>
      </rPr>
      <t xml:space="preserve">
原列決算數</t>
    </r>
  </si>
  <si>
    <t>國立臺灣
科技大學
原列決算數</t>
  </si>
  <si>
    <t>國立臺北
科技大學
原列決算數</t>
  </si>
  <si>
    <t>國立雲林
科技大學
原列決算數</t>
  </si>
  <si>
    <t>國立虎尾技術
學院(國立虎尾
科技大學)
原列決算數</t>
  </si>
  <si>
    <t>國立高雄第一
科技大學
原列決算數</t>
  </si>
  <si>
    <t>國立高雄
應用科技大學
原列決算數</t>
  </si>
  <si>
    <t>國立高雄海洋
技術學院(國立
高雄海洋科技大學)
原列決算數</t>
  </si>
  <si>
    <t>國立屏東
科技大學
原列決算數</t>
  </si>
  <si>
    <t>國立臺北
護理學院
原列決算數</t>
  </si>
  <si>
    <t>國立體育學院
原列決算數</t>
  </si>
  <si>
    <t>國立臺灣
體育學院
原列決算數</t>
  </si>
  <si>
    <t>國立臺北商業
技術學院
原列決算數</t>
  </si>
  <si>
    <t>國立臺中
技術學院
原列決算數</t>
  </si>
  <si>
    <t>國立勤益
技術學院
原列決算數</t>
  </si>
  <si>
    <t>國立高雄
餐旅學院
原列決算數</t>
  </si>
  <si>
    <t>國立屏東商業
技術學院
原列決算數</t>
  </si>
  <si>
    <t>國立澎湖
技術學院
原列決算數</t>
  </si>
  <si>
    <t>國立金門
技術學院
原列決算數</t>
  </si>
  <si>
    <t>國立臺北
師範學院
原列決算數</t>
  </si>
  <si>
    <t>國立新竹
師範學院
原列決算數</t>
  </si>
  <si>
    <t>國立臺中
師範學院
原列決算數</t>
  </si>
  <si>
    <t>國立屏東
師範學院
原列決算數</t>
  </si>
  <si>
    <t>國立花蓮
師範學院
原列決算數</t>
  </si>
  <si>
    <t>國立臺中
護理專科學校
原列決算數</t>
  </si>
  <si>
    <t>國立臺南
護理專科學校
原列決算數</t>
  </si>
  <si>
    <t>國立臺灣戲曲
專科學校
原列決算數</t>
  </si>
  <si>
    <t>國立大學校
院校務基金
原列決算合計數</t>
  </si>
  <si>
    <t>預算數與決算
核定數
比較增(+)減(-)</t>
  </si>
  <si>
    <t>註：國立高雄應用科技大學原列決算數欄之前期未分配賸餘數係不含該校原金門分部，本年度已獨立設置為國立
    金門技術學院部分。</t>
  </si>
  <si>
    <t>國立大學校院校</t>
  </si>
  <si>
    <t>務基金平衡彙總表</t>
  </si>
  <si>
    <t>國立臺灣大學
決算核定數</t>
  </si>
  <si>
    <t>國立政治大學
決算核定數</t>
  </si>
  <si>
    <t>國立清華大學
決算核定數</t>
  </si>
  <si>
    <t>國立中興大學
決算核定數</t>
  </si>
  <si>
    <t>國立成功大學
決算核定數</t>
  </si>
  <si>
    <t>國立交通大學
決算核定數</t>
  </si>
  <si>
    <t>國立中央大學
決算核定數</t>
  </si>
  <si>
    <t>國立中山大學
決算核定數</t>
  </si>
  <si>
    <t>國立中正大學
決算核定數</t>
  </si>
  <si>
    <t>國立東華大學
決算核定數</t>
  </si>
  <si>
    <t>國立空中大學
決算核定數</t>
  </si>
  <si>
    <t>比 較 增(+) 減(-)</t>
  </si>
  <si>
    <t>金     額</t>
  </si>
  <si>
    <t>現金</t>
  </si>
  <si>
    <t>短期投資</t>
  </si>
  <si>
    <t>應收款項</t>
  </si>
  <si>
    <t>存貨</t>
  </si>
  <si>
    <t>預付款項</t>
  </si>
  <si>
    <t>長期投資</t>
  </si>
  <si>
    <t>長期應收款</t>
  </si>
  <si>
    <t xml:space="preserve">準備金 </t>
  </si>
  <si>
    <t>土地</t>
  </si>
  <si>
    <t>土地改良物</t>
  </si>
  <si>
    <t>房屋及建築</t>
  </si>
  <si>
    <t>機械及設備</t>
  </si>
  <si>
    <t>交通及運輸設備</t>
  </si>
  <si>
    <t>什項設備</t>
  </si>
  <si>
    <t>租賃資產</t>
  </si>
  <si>
    <t>租賃權益改良</t>
  </si>
  <si>
    <t>農作物</t>
  </si>
  <si>
    <t>經濟動物</t>
  </si>
  <si>
    <t>礦源</t>
  </si>
  <si>
    <t>無形資產</t>
  </si>
  <si>
    <t>遞延費用</t>
  </si>
  <si>
    <t>什項資產</t>
  </si>
  <si>
    <t>待整理資產</t>
  </si>
  <si>
    <t>短期債務</t>
  </si>
  <si>
    <t>應付款項</t>
  </si>
  <si>
    <t>預收款項</t>
  </si>
  <si>
    <t>長期債務</t>
  </si>
  <si>
    <t>什項負債</t>
  </si>
  <si>
    <t>基金</t>
  </si>
  <si>
    <t>資本公積</t>
  </si>
  <si>
    <t>特別公積</t>
  </si>
  <si>
    <t>累積賸餘</t>
  </si>
  <si>
    <t>累積短絀</t>
  </si>
  <si>
    <t>───────</t>
  </si>
  <si>
    <t>────────</t>
  </si>
  <si>
    <t>中華民國93年</t>
  </si>
  <si>
    <t>12月31日</t>
  </si>
  <si>
    <t>科          目</t>
  </si>
  <si>
    <t>科          目</t>
  </si>
  <si>
    <t>國立臺灣海洋大學
決算核定數</t>
  </si>
  <si>
    <t>國立陽明大學
決算核定數</t>
  </si>
  <si>
    <t>國立暨南國際大學
決算核定數</t>
  </si>
  <si>
    <t>國立臺北大學
決算核定數</t>
  </si>
  <si>
    <t>國立嘉義大學
決算核定數</t>
  </si>
  <si>
    <t>國立高雄大學
決算核定數</t>
  </si>
  <si>
    <t>國立臺東大學
決算核定數</t>
  </si>
  <si>
    <t>國立宜蘭大學
決算核定數</t>
  </si>
  <si>
    <t>國立聯合大學
決算核定數</t>
  </si>
  <si>
    <t>國立臺南師範學院
(國立臺南大學)
決算核定數</t>
  </si>
  <si>
    <t>國立臺灣師範大學
決算核定數</t>
  </si>
  <si>
    <t>國立彰化師範大學
決算核定數</t>
  </si>
  <si>
    <t>國立高雄師範大學
決算核定數</t>
  </si>
  <si>
    <t>國立臺北藝術大學
決算核定數</t>
  </si>
  <si>
    <t>國立臺灣藝術大學
決算核定數</t>
  </si>
  <si>
    <t>國立臺南藝術學院
(國立臺南藝術大學)
決算核定數</t>
  </si>
  <si>
    <t>國立臺灣科技大學
決算核定數</t>
  </si>
  <si>
    <t>國立臺北科技大學
決算核定數</t>
  </si>
  <si>
    <t>國立雲林科技大學
決算核定數</t>
  </si>
  <si>
    <t>國立虎尾技術學院
(國立虎尾科技大學)
決算核定數</t>
  </si>
  <si>
    <t>國立高雄第一科技大學
決算核定數</t>
  </si>
  <si>
    <t>國立高雄應用科技大學
決算核定數</t>
  </si>
  <si>
    <t>國立高雄海洋技術學院
(國立高雄海洋科技大學)
決算核定數</t>
  </si>
  <si>
    <t>國立屏東科技大學
決算核定數</t>
  </si>
  <si>
    <t>國立臺北護理學院
決算核定數</t>
  </si>
  <si>
    <t>國立體育學院
決算核定數</t>
  </si>
  <si>
    <t>國立臺灣體育學院
決算核定數</t>
  </si>
  <si>
    <t>國立臺北商業技術學院
決算核定數</t>
  </si>
  <si>
    <t>國立臺中技術學院
決算核定數</t>
  </si>
  <si>
    <t>國立勤益技術學院
決算核定數</t>
  </si>
  <si>
    <t>國立高雄餐旅學院
決算核定數</t>
  </si>
  <si>
    <t>國立屏東商業技術學院
決算核定數</t>
  </si>
  <si>
    <t>國立澎湖技術學院
決算核定數</t>
  </si>
  <si>
    <t>國立金門技術學院
決算核定數</t>
  </si>
  <si>
    <t>國立臺北師範學院
決算核定數</t>
  </si>
  <si>
    <t>國立新竹師範學院
決算核定數</t>
  </si>
  <si>
    <t>國立臺中師範學院
決算核定數</t>
  </si>
  <si>
    <t>國立屏東師範學院
決算核定數</t>
  </si>
  <si>
    <t>國立花蓮
師範學院
決算核定數</t>
  </si>
  <si>
    <t>國立臺中
護理專科學校
決算核定數</t>
  </si>
  <si>
    <t>國立臺南
護理專科學校
決算核定數</t>
  </si>
  <si>
    <t>國立臺灣
戲曲專科學校
決算核定數</t>
  </si>
  <si>
    <t>國立大學校院校務基金
本年度決算核定數合計</t>
  </si>
  <si>
    <t>上年度決算審定數</t>
  </si>
  <si>
    <t>資       產</t>
  </si>
  <si>
    <t>流  動  資  產</t>
  </si>
  <si>
    <t>短期貸墊款</t>
  </si>
  <si>
    <t>長期投資、應收款、</t>
  </si>
  <si>
    <t>貸墊款及準備金</t>
  </si>
  <si>
    <t>長期貸款</t>
  </si>
  <si>
    <t>長期墊款</t>
  </si>
  <si>
    <t>固  定  資  產</t>
  </si>
  <si>
    <t>購建中固定資產</t>
  </si>
  <si>
    <t>遞  耗  資  產</t>
  </si>
  <si>
    <t>無  形  資  產</t>
  </si>
  <si>
    <t>遞  延  借  項</t>
  </si>
  <si>
    <t>其  他  資  產</t>
  </si>
  <si>
    <t>非業務資產</t>
  </si>
  <si>
    <t>附設業務組織權益</t>
  </si>
  <si>
    <t>合     計</t>
  </si>
  <si>
    <r>
      <t>註：信託代理與保證資產</t>
    </r>
    <r>
      <rPr>
        <sz val="9"/>
        <rFont val="Times New Roman"/>
        <family val="1"/>
      </rPr>
      <t>(</t>
    </r>
    <r>
      <rPr>
        <sz val="9"/>
        <rFont val="華康中明體"/>
        <family val="3"/>
      </rPr>
      <t>負債</t>
    </r>
    <r>
      <rPr>
        <sz val="9"/>
        <rFont val="Times New Roman"/>
        <family val="1"/>
      </rPr>
      <t>)</t>
    </r>
    <r>
      <rPr>
        <sz val="9"/>
        <rFont val="華康中明體"/>
        <family val="3"/>
      </rPr>
      <t>性質之科目，本年度決算為</t>
    </r>
    <r>
      <rPr>
        <sz val="9"/>
        <rFont val="Times New Roman"/>
        <family val="1"/>
      </rPr>
      <t xml:space="preserve"> 3,690,577,009 </t>
    </r>
    <r>
      <rPr>
        <sz val="9"/>
        <rFont val="華康中明體"/>
        <family val="3"/>
      </rPr>
      <t>元，上年度決算為</t>
    </r>
    <r>
      <rPr>
        <sz val="9"/>
        <rFont val="Times New Roman"/>
        <family val="1"/>
      </rPr>
      <t xml:space="preserve"> 2,966,605,002 </t>
    </r>
    <r>
      <rPr>
        <sz val="9"/>
        <rFont val="華康中明體"/>
        <family val="3"/>
      </rPr>
      <t>元。</t>
    </r>
  </si>
  <si>
    <t>───────</t>
  </si>
  <si>
    <t>────────</t>
  </si>
  <si>
    <t>中華民國93年</t>
  </si>
  <si>
    <t>12月31日</t>
  </si>
  <si>
    <t>科          目</t>
  </si>
  <si>
    <t>國立臺灣海洋大學
決算核定數</t>
  </si>
  <si>
    <t>國立陽明大學
決算核定數</t>
  </si>
  <si>
    <t>國立暨南國際大學
決算核定數</t>
  </si>
  <si>
    <t>國立臺北大學
決算核定數</t>
  </si>
  <si>
    <t>國立嘉義大學
決算核定數</t>
  </si>
  <si>
    <t>國立高雄大學
決算核定數</t>
  </si>
  <si>
    <t>國立臺東大學
決算核定數</t>
  </si>
  <si>
    <t>國立宜蘭大學
決算核定數</t>
  </si>
  <si>
    <t>國立聯合大學
決算核定數</t>
  </si>
  <si>
    <t>國立臺南師範學院
(國立臺南大學)
決算核定數</t>
  </si>
  <si>
    <t>國立臺灣師範大學
決算核定數</t>
  </si>
  <si>
    <t>國立彰化師範大學
決算核定數</t>
  </si>
  <si>
    <t>國立高雄師範大學
決算核定數</t>
  </si>
  <si>
    <t>國立臺北藝術大學
決算核定數</t>
  </si>
  <si>
    <t>國立臺灣藝術大學
決算核定數</t>
  </si>
  <si>
    <t>國立臺南藝術學院
(國立臺南藝術大學)
決算核定數</t>
  </si>
  <si>
    <t>國立臺灣科技大學
決算核定數</t>
  </si>
  <si>
    <t>國立臺北科技大學
決算核定數</t>
  </si>
  <si>
    <t>國立雲林科技大學
決算核定數</t>
  </si>
  <si>
    <t>國立虎尾技術學院
(國立虎尾科技大學)
決算核定數</t>
  </si>
  <si>
    <t>國立高雄第一科技大學
決算核定數</t>
  </si>
  <si>
    <t>國立高雄應用科技大學
決算核定數</t>
  </si>
  <si>
    <t>國立高雄海洋技術學院
(國立高雄海洋科技大學)
決算核定數</t>
  </si>
  <si>
    <t>國立屏東科技大學
決算核定數</t>
  </si>
  <si>
    <t>國立臺北護理學院
決算核定數</t>
  </si>
  <si>
    <t>國立體育學院
決算核定數</t>
  </si>
  <si>
    <t>國立臺灣體育學院
決算核定數</t>
  </si>
  <si>
    <t>國立臺北商業技術學院
決算核定數</t>
  </si>
  <si>
    <t>國立臺中技術學院
決算核定數</t>
  </si>
  <si>
    <t>國立勤益技術學院
決算核定數</t>
  </si>
  <si>
    <t>國立高雄餐旅學院
決算核定數</t>
  </si>
  <si>
    <t>國立屏東商業技術學院
決算核定數</t>
  </si>
  <si>
    <t>國立澎湖技術學院
決算核定數</t>
  </si>
  <si>
    <t>國立金門技術學院
決算核定數</t>
  </si>
  <si>
    <t>國立臺北師範學院
決算核定數</t>
  </si>
  <si>
    <t>國立新竹師範學院
決算核定數</t>
  </si>
  <si>
    <t>國立臺中師範學院
決算核定數</t>
  </si>
  <si>
    <t>國立屏東師範學院
決算核定數</t>
  </si>
  <si>
    <t>國立花蓮
師範學院
決算核定數</t>
  </si>
  <si>
    <t>國立臺中
護理專科學校
決算核定數</t>
  </si>
  <si>
    <t>國立臺南
護理專科學校
決算核定數</t>
  </si>
  <si>
    <t>國立臺灣
戲曲專科學校
決算核定數</t>
  </si>
  <si>
    <t>國立大學校院校務基金
本年度決算核定數合計</t>
  </si>
  <si>
    <t>上年度決算審定數</t>
  </si>
  <si>
    <t>負     債</t>
  </si>
  <si>
    <t>流  動  負  債</t>
  </si>
  <si>
    <t>長  期  負  債</t>
  </si>
  <si>
    <t>其  他  負  債</t>
  </si>
  <si>
    <t>淨     值</t>
  </si>
  <si>
    <t>基        金</t>
  </si>
  <si>
    <t>公        積</t>
  </si>
  <si>
    <t>累積餘(+)絀(-)</t>
  </si>
  <si>
    <t>權　益　調　整</t>
  </si>
  <si>
    <t>權益調整</t>
  </si>
  <si>
    <t>累積換算調整數</t>
  </si>
  <si>
    <t>合       計</t>
  </si>
  <si>
    <t>國立大學校院校務基金</t>
  </si>
  <si>
    <t>現金流量決算彙總表</t>
  </si>
  <si>
    <t>──────────</t>
  </si>
  <si>
    <t>─────────</t>
  </si>
  <si>
    <t>預    算    數</t>
  </si>
  <si>
    <t>國立陽明大學
決算核定數</t>
  </si>
  <si>
    <t>金         額</t>
  </si>
  <si>
    <t>未分配賸餘之增加</t>
  </si>
  <si>
    <t>公積之增加</t>
  </si>
  <si>
    <t>待填補短絀之減少</t>
  </si>
  <si>
    <t>中華民國</t>
  </si>
  <si>
    <t>93年度</t>
  </si>
  <si>
    <t>項                 目</t>
  </si>
  <si>
    <t>國立臺灣海洋大學
決算核定數</t>
  </si>
  <si>
    <t>國立暨南國際大學
決算核定數</t>
  </si>
  <si>
    <t>國立臺北大學
決算核定數</t>
  </si>
  <si>
    <t>國立嘉義大學
決算核定數</t>
  </si>
  <si>
    <t>國立高雄大學
決算核定數</t>
  </si>
  <si>
    <t>國立臺東大學
決算核定數</t>
  </si>
  <si>
    <t>國立宜蘭大學
決算核定數</t>
  </si>
  <si>
    <t>國立聯合大學
決算核定數</t>
  </si>
  <si>
    <t>國立臺南師範學院
(國立臺南大學)
決算核定數</t>
  </si>
  <si>
    <t>國立臺灣師範大學
決算核定數</t>
  </si>
  <si>
    <t>國立彰化師範大學
決算核定數</t>
  </si>
  <si>
    <t>國立高雄師範大學
決算核定數</t>
  </si>
  <si>
    <t>國立臺北藝術大學
決算核定數</t>
  </si>
  <si>
    <t>國立臺灣藝術大學
決算核定數</t>
  </si>
  <si>
    <t>國立臺南藝術學院
(國立臺南藝術大學)
決算核定數</t>
  </si>
  <si>
    <t>國立臺灣科技大學
決算核定數</t>
  </si>
  <si>
    <t>國立臺北科技大學
決算核定數</t>
  </si>
  <si>
    <t>國立雲林科技大學
決算核定數</t>
  </si>
  <si>
    <t>國立虎尾技術
學院(國立虎尾
科技大學)
決算核定數</t>
  </si>
  <si>
    <t>國立高雄第一
科技大學
決算核定數</t>
  </si>
  <si>
    <t>國立高雄應用
科技大學
決算核定數</t>
  </si>
  <si>
    <t>國立高雄海洋技術
學院(國立高雄海
洋科技大學)
決算核定數</t>
  </si>
  <si>
    <t>國立屏東
科技大學
決算核定數</t>
  </si>
  <si>
    <t>國立臺北護理學院
決算核定數</t>
  </si>
  <si>
    <t>國立體育學院
決算核定數</t>
  </si>
  <si>
    <t>國立臺灣體育學院
決算核定數</t>
  </si>
  <si>
    <t>國立臺北商業
技術學院
決算核定數</t>
  </si>
  <si>
    <t>國立臺中技術學院
決算核定數</t>
  </si>
  <si>
    <t>國立勤益技術學院
決算核定數</t>
  </si>
  <si>
    <t>國立高雄餐旅學院
決算核定數</t>
  </si>
  <si>
    <t>國立屏東商業
技術學院
決算核定數</t>
  </si>
  <si>
    <t>國立澎湖技術學院
決算核定數</t>
  </si>
  <si>
    <t>國立金門技術學院
決算核定數</t>
  </si>
  <si>
    <t>國立臺北師範學院
決算核定數</t>
  </si>
  <si>
    <t>國立新竹師範學院
決算核定數</t>
  </si>
  <si>
    <t>國立臺中師範學院
決算核定數</t>
  </si>
  <si>
    <t>國立屏東師範學院
決算核定數</t>
  </si>
  <si>
    <t>國立花蓮師範學院
決算核定數</t>
  </si>
  <si>
    <t>國立臺中護理
專科學校
決算核定數</t>
  </si>
  <si>
    <t>國立臺南護理
專科學校
決算核定數</t>
  </si>
  <si>
    <t>國立臺灣戲曲
專科學校
決算核定數</t>
  </si>
  <si>
    <t>國立大學校院校務
基金本年度決算
核定數合計</t>
  </si>
  <si>
    <t>比 較 增 (+) 減 (-)</t>
  </si>
  <si>
    <t>業 務 活 動 之 現 金 流 量</t>
  </si>
  <si>
    <t>本期賸餘（短絀－）</t>
  </si>
  <si>
    <t>調整非現金項目</t>
  </si>
  <si>
    <t xml:space="preserve"> 業務活動之淨現金流入（流出－）</t>
  </si>
  <si>
    <r>
      <t>投</t>
    </r>
    <r>
      <rPr>
        <sz val="11"/>
        <rFont val="Times New Roman"/>
        <family val="1"/>
      </rPr>
      <t xml:space="preserve"> </t>
    </r>
    <r>
      <rPr>
        <sz val="11"/>
        <rFont val="華康粗明體"/>
        <family val="3"/>
      </rPr>
      <t>資</t>
    </r>
    <r>
      <rPr>
        <sz val="11"/>
        <rFont val="Times New Roman"/>
        <family val="1"/>
      </rPr>
      <t xml:space="preserve"> </t>
    </r>
    <r>
      <rPr>
        <sz val="11"/>
        <rFont val="華康粗明體"/>
        <family val="3"/>
      </rPr>
      <t>活</t>
    </r>
    <r>
      <rPr>
        <sz val="11"/>
        <rFont val="Times New Roman"/>
        <family val="1"/>
      </rPr>
      <t xml:space="preserve"> </t>
    </r>
    <r>
      <rPr>
        <sz val="11"/>
        <rFont val="華康粗明體"/>
        <family val="3"/>
      </rPr>
      <t>動</t>
    </r>
    <r>
      <rPr>
        <sz val="11"/>
        <rFont val="Times New Roman"/>
        <family val="1"/>
      </rPr>
      <t xml:space="preserve"> </t>
    </r>
    <r>
      <rPr>
        <sz val="11"/>
        <rFont val="華康粗明體"/>
        <family val="3"/>
      </rPr>
      <t>之</t>
    </r>
    <r>
      <rPr>
        <sz val="11"/>
        <rFont val="Times New Roman"/>
        <family val="1"/>
      </rPr>
      <t xml:space="preserve"> </t>
    </r>
    <r>
      <rPr>
        <sz val="11"/>
        <rFont val="華康粗明體"/>
        <family val="3"/>
      </rPr>
      <t>現</t>
    </r>
    <r>
      <rPr>
        <sz val="11"/>
        <rFont val="Times New Roman"/>
        <family val="1"/>
      </rPr>
      <t xml:space="preserve"> </t>
    </r>
    <r>
      <rPr>
        <sz val="11"/>
        <rFont val="華康粗明體"/>
        <family val="3"/>
      </rPr>
      <t>金</t>
    </r>
    <r>
      <rPr>
        <sz val="11"/>
        <rFont val="Times New Roman"/>
        <family val="1"/>
      </rPr>
      <t xml:space="preserve"> </t>
    </r>
    <r>
      <rPr>
        <sz val="11"/>
        <rFont val="華康粗明體"/>
        <family val="3"/>
      </rPr>
      <t>流</t>
    </r>
    <r>
      <rPr>
        <sz val="11"/>
        <rFont val="Times New Roman"/>
        <family val="1"/>
      </rPr>
      <t xml:space="preserve"> </t>
    </r>
    <r>
      <rPr>
        <sz val="11"/>
        <rFont val="華康粗明體"/>
        <family val="3"/>
      </rPr>
      <t>量</t>
    </r>
  </si>
  <si>
    <r>
      <t>國</t>
    </r>
    <r>
      <rPr>
        <sz val="11"/>
        <rFont val="華康粗明體"/>
        <family val="3"/>
      </rPr>
      <t>　庫　填　補　短　絀　數</t>
    </r>
  </si>
  <si>
    <t>減少短期投資及短期貸墊款</t>
  </si>
  <si>
    <t>減少長期投資、應收款、貸墊款及準備金</t>
  </si>
  <si>
    <t>減少固定資產及遞耗資產</t>
  </si>
  <si>
    <t>減少無形資產、遞延借項及其他資產</t>
  </si>
  <si>
    <t>其他投資活動之現金流入</t>
  </si>
  <si>
    <t>增加短期投資及短期貸墊款</t>
  </si>
  <si>
    <t>增加長期投資、應收款、貸墊款及準備金</t>
  </si>
  <si>
    <t>增加固定資產及遞耗資產</t>
  </si>
  <si>
    <t>增加無形資產、遞延借項及其他資產</t>
  </si>
  <si>
    <t>其他投資活動之現金流出</t>
  </si>
  <si>
    <t xml:space="preserve"> 投資活動之淨現金流入（流出－）</t>
  </si>
  <si>
    <t>融 資 活 動 之 現 金 流 量</t>
  </si>
  <si>
    <r>
      <t>公</t>
    </r>
    <r>
      <rPr>
        <sz val="11"/>
        <rFont val="華康粗明體"/>
        <family val="3"/>
      </rPr>
      <t>　積　及　賸　餘　之　增　加</t>
    </r>
  </si>
  <si>
    <t>增加短期債務及其他負債</t>
  </si>
  <si>
    <t>增加長期負債</t>
  </si>
  <si>
    <t>增加基金、公積及填補短絀</t>
  </si>
  <si>
    <t>其他融資活動之現金流入</t>
  </si>
  <si>
    <t>減少短期債務及其他負債</t>
  </si>
  <si>
    <t>減少長期負債</t>
  </si>
  <si>
    <t>減少基金及公積</t>
  </si>
  <si>
    <t>賸餘分配款</t>
  </si>
  <si>
    <t>其他融資活動之現金流出</t>
  </si>
  <si>
    <t xml:space="preserve"> 融資活動之淨現金流入（流出－）</t>
  </si>
  <si>
    <r>
      <t>匯</t>
    </r>
    <r>
      <rPr>
        <sz val="11"/>
        <rFont val="Times New Roman"/>
        <family val="1"/>
      </rPr>
      <t xml:space="preserve"> </t>
    </r>
    <r>
      <rPr>
        <sz val="11"/>
        <rFont val="華康粗明體"/>
        <family val="3"/>
      </rPr>
      <t>率</t>
    </r>
    <r>
      <rPr>
        <sz val="11"/>
        <rFont val="Times New Roman"/>
        <family val="1"/>
      </rPr>
      <t xml:space="preserve"> </t>
    </r>
    <r>
      <rPr>
        <sz val="11"/>
        <rFont val="華康粗明體"/>
        <family val="3"/>
      </rPr>
      <t>變</t>
    </r>
    <r>
      <rPr>
        <sz val="11"/>
        <rFont val="Times New Roman"/>
        <family val="1"/>
      </rPr>
      <t xml:space="preserve"> </t>
    </r>
    <r>
      <rPr>
        <sz val="11"/>
        <rFont val="華康粗明體"/>
        <family val="3"/>
      </rPr>
      <t>動</t>
    </r>
    <r>
      <rPr>
        <sz val="11"/>
        <rFont val="Times New Roman"/>
        <family val="1"/>
      </rPr>
      <t xml:space="preserve"> </t>
    </r>
    <r>
      <rPr>
        <sz val="11"/>
        <rFont val="華康粗明體"/>
        <family val="3"/>
      </rPr>
      <t>影</t>
    </r>
    <r>
      <rPr>
        <sz val="11"/>
        <rFont val="Times New Roman"/>
        <family val="1"/>
      </rPr>
      <t xml:space="preserve"> </t>
    </r>
    <r>
      <rPr>
        <sz val="11"/>
        <rFont val="華康粗明體"/>
        <family val="3"/>
      </rPr>
      <t>響</t>
    </r>
    <r>
      <rPr>
        <sz val="11"/>
        <rFont val="Times New Roman"/>
        <family val="1"/>
      </rPr>
      <t xml:space="preserve"> </t>
    </r>
    <r>
      <rPr>
        <sz val="11"/>
        <rFont val="華康粗明體"/>
        <family val="3"/>
      </rPr>
      <t>數</t>
    </r>
  </si>
  <si>
    <r>
      <t>遞</t>
    </r>
    <r>
      <rPr>
        <sz val="11"/>
        <rFont val="華康粗明體"/>
        <family val="3"/>
      </rPr>
      <t>　耗　資　產　之　減　少</t>
    </r>
  </si>
  <si>
    <t>現金及約當現金之淨增（淨減－）</t>
  </si>
  <si>
    <r>
      <t>期</t>
    </r>
    <r>
      <rPr>
        <sz val="11"/>
        <rFont val="Times New Roman"/>
        <family val="1"/>
      </rPr>
      <t xml:space="preserve"> </t>
    </r>
    <r>
      <rPr>
        <sz val="11"/>
        <rFont val="華康粗明體"/>
        <family val="3"/>
      </rPr>
      <t>初</t>
    </r>
    <r>
      <rPr>
        <sz val="11"/>
        <rFont val="Times New Roman"/>
        <family val="1"/>
      </rPr>
      <t xml:space="preserve"> </t>
    </r>
    <r>
      <rPr>
        <sz val="11"/>
        <rFont val="華康粗明體"/>
        <family val="3"/>
      </rPr>
      <t>現</t>
    </r>
    <r>
      <rPr>
        <sz val="11"/>
        <rFont val="Times New Roman"/>
        <family val="1"/>
      </rPr>
      <t xml:space="preserve"> </t>
    </r>
    <r>
      <rPr>
        <sz val="11"/>
        <rFont val="華康粗明體"/>
        <family val="3"/>
      </rPr>
      <t>金</t>
    </r>
    <r>
      <rPr>
        <sz val="11"/>
        <rFont val="Times New Roman"/>
        <family val="1"/>
      </rPr>
      <t xml:space="preserve"> </t>
    </r>
    <r>
      <rPr>
        <sz val="11"/>
        <rFont val="華康粗明體"/>
        <family val="3"/>
      </rPr>
      <t>及</t>
    </r>
    <r>
      <rPr>
        <sz val="11"/>
        <rFont val="Times New Roman"/>
        <family val="1"/>
      </rPr>
      <t xml:space="preserve"> </t>
    </r>
    <r>
      <rPr>
        <sz val="11"/>
        <rFont val="華康粗明體"/>
        <family val="3"/>
      </rPr>
      <t>約</t>
    </r>
    <r>
      <rPr>
        <sz val="11"/>
        <rFont val="Times New Roman"/>
        <family val="1"/>
      </rPr>
      <t xml:space="preserve"> </t>
    </r>
    <r>
      <rPr>
        <sz val="11"/>
        <rFont val="華康粗明體"/>
        <family val="3"/>
      </rPr>
      <t>當</t>
    </r>
    <r>
      <rPr>
        <sz val="11"/>
        <rFont val="Times New Roman"/>
        <family val="1"/>
      </rPr>
      <t xml:space="preserve"> </t>
    </r>
    <r>
      <rPr>
        <sz val="11"/>
        <rFont val="華康粗明體"/>
        <family val="3"/>
      </rPr>
      <t>現</t>
    </r>
    <r>
      <rPr>
        <sz val="11"/>
        <rFont val="Times New Roman"/>
        <family val="1"/>
      </rPr>
      <t xml:space="preserve"> </t>
    </r>
    <r>
      <rPr>
        <sz val="11"/>
        <rFont val="華康粗明體"/>
        <family val="3"/>
      </rPr>
      <t>金</t>
    </r>
  </si>
  <si>
    <r>
      <t>長</t>
    </r>
    <r>
      <rPr>
        <sz val="11"/>
        <rFont val="華康粗明體"/>
        <family val="3"/>
      </rPr>
      <t>　期　債　務　之　增　加</t>
    </r>
  </si>
  <si>
    <r>
      <t>期</t>
    </r>
    <r>
      <rPr>
        <sz val="11"/>
        <rFont val="Times New Roman"/>
        <family val="1"/>
      </rPr>
      <t xml:space="preserve"> </t>
    </r>
    <r>
      <rPr>
        <sz val="11"/>
        <rFont val="華康粗明體"/>
        <family val="3"/>
      </rPr>
      <t>末</t>
    </r>
    <r>
      <rPr>
        <sz val="11"/>
        <rFont val="Times New Roman"/>
        <family val="1"/>
      </rPr>
      <t xml:space="preserve"> </t>
    </r>
    <r>
      <rPr>
        <sz val="11"/>
        <rFont val="華康粗明體"/>
        <family val="3"/>
      </rPr>
      <t>現</t>
    </r>
    <r>
      <rPr>
        <sz val="11"/>
        <rFont val="Times New Roman"/>
        <family val="1"/>
      </rPr>
      <t xml:space="preserve"> </t>
    </r>
    <r>
      <rPr>
        <sz val="11"/>
        <rFont val="華康粗明體"/>
        <family val="3"/>
      </rPr>
      <t>金</t>
    </r>
    <r>
      <rPr>
        <sz val="11"/>
        <rFont val="Times New Roman"/>
        <family val="1"/>
      </rPr>
      <t xml:space="preserve"> </t>
    </r>
    <r>
      <rPr>
        <sz val="11"/>
        <rFont val="華康粗明體"/>
        <family val="3"/>
      </rPr>
      <t>及</t>
    </r>
    <r>
      <rPr>
        <sz val="11"/>
        <rFont val="Times New Roman"/>
        <family val="1"/>
      </rPr>
      <t xml:space="preserve"> </t>
    </r>
    <r>
      <rPr>
        <sz val="11"/>
        <rFont val="華康粗明體"/>
        <family val="3"/>
      </rPr>
      <t>約</t>
    </r>
    <r>
      <rPr>
        <sz val="11"/>
        <rFont val="Times New Roman"/>
        <family val="1"/>
      </rPr>
      <t xml:space="preserve"> </t>
    </r>
    <r>
      <rPr>
        <sz val="11"/>
        <rFont val="華康粗明體"/>
        <family val="3"/>
      </rPr>
      <t>當</t>
    </r>
    <r>
      <rPr>
        <sz val="11"/>
        <rFont val="Times New Roman"/>
        <family val="1"/>
      </rPr>
      <t xml:space="preserve"> </t>
    </r>
    <r>
      <rPr>
        <sz val="11"/>
        <rFont val="華康粗明體"/>
        <family val="3"/>
      </rPr>
      <t>現</t>
    </r>
    <r>
      <rPr>
        <sz val="11"/>
        <rFont val="Times New Roman"/>
        <family val="1"/>
      </rPr>
      <t xml:space="preserve"> </t>
    </r>
    <r>
      <rPr>
        <sz val="11"/>
        <rFont val="華康粗明體"/>
        <family val="3"/>
      </rPr>
      <t>金</t>
    </r>
  </si>
  <si>
    <r>
      <t>長</t>
    </r>
    <r>
      <rPr>
        <sz val="11"/>
        <rFont val="華康粗明體"/>
        <family val="3"/>
      </rPr>
      <t xml:space="preserve"> 期 投 資、應 收 款、貸 墊 款</t>
    </r>
  </si>
  <si>
    <r>
      <t>註：</t>
    </r>
    <r>
      <rPr>
        <sz val="10"/>
        <rFont val="Times New Roman"/>
        <family val="1"/>
      </rPr>
      <t>1.</t>
    </r>
    <r>
      <rPr>
        <sz val="10"/>
        <rFont val="華康粗明體"/>
        <family val="3"/>
      </rPr>
      <t>本表係採現金及約當現金基礎，包括現金及自投資日起</t>
    </r>
    <r>
      <rPr>
        <sz val="10"/>
        <rFont val="Times New Roman"/>
        <family val="1"/>
      </rPr>
      <t>3</t>
    </r>
    <r>
      <rPr>
        <sz val="10"/>
        <rFont val="華康粗明體"/>
        <family val="3"/>
      </rPr>
      <t>個月內到期或清償之債權證券。</t>
    </r>
  </si>
  <si>
    <r>
      <t xml:space="preserve">        2.</t>
    </r>
    <r>
      <rPr>
        <sz val="10"/>
        <rFont val="華康粗明體"/>
        <family val="3"/>
      </rPr>
      <t>本表「調整非現金項目」欄所列，包括提存呆帳、醫療折讓及短絀、折舊及折耗、攤銷、兌換短絀</t>
    </r>
    <r>
      <rPr>
        <sz val="10"/>
        <rFont val="Times New Roman"/>
        <family val="1"/>
      </rPr>
      <t xml:space="preserve"> </t>
    </r>
    <r>
      <rPr>
        <sz val="10"/>
        <rFont val="華康粗明體"/>
        <family val="3"/>
      </rPr>
      <t xml:space="preserve">（賸餘－）、處
</t>
    </r>
    <r>
      <rPr>
        <sz val="10"/>
        <rFont val="Times New Roman"/>
        <family val="1"/>
      </rPr>
      <t xml:space="preserve">           </t>
    </r>
    <r>
      <rPr>
        <sz val="10"/>
        <rFont val="華康粗明體"/>
        <family val="3"/>
      </rPr>
      <t xml:space="preserve">理資產短絀（賸餘－）、債務整理短絀（賸餘－）、其他、流動資產淨減（淨增－）、流動負債淨增（淨減－）。
</t>
    </r>
    <r>
      <rPr>
        <sz val="10"/>
        <rFont val="Times New Roman"/>
        <family val="1"/>
      </rPr>
      <t xml:space="preserve">        3.</t>
    </r>
    <r>
      <rPr>
        <sz val="10"/>
        <rFont val="華康粗明體"/>
        <family val="3"/>
      </rPr>
      <t>期初現金及約當現金業經重分類。</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</si>
</sst>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0_);_(* \(#,##0.00\);_(* &quot;…&quot;??_);_(@_)"/>
    <numFmt numFmtId="185" formatCode="_(* #,##0.00_);_(\-* #,##0.00_);_(* &quot;…&quot;_);_(@_)"/>
    <numFmt numFmtId="186" formatCode="_(\+* #,##0.00_);_(\-* #,##0.00_);_(* &quot;…&quot;_);_(@_)"/>
    <numFmt numFmtId="187" formatCode="General_)"/>
    <numFmt numFmtId="188" formatCode="_(* #,##0.00_);_(* #,##0.00_);_(* &quot;…&quot;_);_(@_)"/>
    <numFmt numFmtId="189" formatCode="m&quot;月&quot;d&quot;日&quot;"/>
    <numFmt numFmtId="190" formatCode="_(* #,##0.00_);_(&quot;–&quot;* #,##0.00_);_(* &quot;…&quot;_);_(@_)"/>
    <numFmt numFmtId="191" formatCode="_(&quot; +&quot;* #,##0.00_);_(&quot;–&quot;* #,##0.00_);_(* &quot;…&quot;_);_(@_)"/>
    <numFmt numFmtId="192" formatCode="0."/>
    <numFmt numFmtId="193" formatCode="_(* #,##0.0_);_(* \(#,##0.0\);_(* &quot;-&quot;??_);_(@_)"/>
    <numFmt numFmtId="194" formatCode="_(* #,##0_);_(* \(#,##0\);_(* &quot;-&quot;??_);_(@_)"/>
    <numFmt numFmtId="195" formatCode="0_ ;[Red]\-0\ "/>
    <numFmt numFmtId="196" formatCode="#,##0_ ;[Red]\-#,##0\ "/>
    <numFmt numFmtId="197" formatCode="_(&quot; +&quot;* #,##0.00_);_(&quot; –&quot;* #,##0.00_);_(* &quot;…&quot;_);_(@_)"/>
    <numFmt numFmtId="198" formatCode="_(* #,##0.00_);_(&quot;－&quot;* #,##0.00_);_(* &quot;…&quot;_);_(@_)"/>
    <numFmt numFmtId="199" formatCode="_(&quot; +&quot;* #,##0.00_);_(&quot;－&quot;* #,##0.00_);_(* &quot;…&quot;_);_(@_)"/>
    <numFmt numFmtId="200" formatCode="_(&quot;*&quot;\ #,##0.00_);_(&quot;*&quot;\ \(#,##0.00\);_(&quot;$&quot;* &quot; &quot;_);_(@_)"/>
    <numFmt numFmtId="201" formatCode="_(&quot;*&quot;\ #,##0_);_(&quot;*&quot;\ \(#,##0\);_(&quot;$&quot;* &quot; &quot;_);_(@_)"/>
    <numFmt numFmtId="202" formatCode="#,##0.00_);[Red]\(#,##0.00\)"/>
    <numFmt numFmtId="203" formatCode="0.00_)"/>
    <numFmt numFmtId="204" formatCode="#,##0.00_ "/>
    <numFmt numFmtId="205" formatCode="0.0000"/>
    <numFmt numFmtId="206" formatCode="#,##0.0000"/>
    <numFmt numFmtId="207" formatCode="#,##0_ "/>
    <numFmt numFmtId="208" formatCode="0_ "/>
    <numFmt numFmtId="209" formatCode="&quot;Yes&quot;;&quot;Yes&quot;;&quot;No&quot;"/>
    <numFmt numFmtId="210" formatCode="&quot;True&quot;;&quot;True&quot;;&quot;False&quot;"/>
    <numFmt numFmtId="211" formatCode="&quot;On&quot;;&quot;On&quot;;&quot;Off&quot;"/>
    <numFmt numFmtId="212" formatCode="[DBNum1][$-404]e&quot;年&quot;m&quot;月&quot;d&quot;日&quot;"/>
    <numFmt numFmtId="213" formatCode="#,###_ "/>
    <numFmt numFmtId="214" formatCode="#,##0.00_ ;[Red]\-#,##0.00\ "/>
    <numFmt numFmtId="215" formatCode="0;[Red]0"/>
    <numFmt numFmtId="216" formatCode="_(* #,##0.00_);_(&quot;–&quot;* #,##0.00_);_(* &quot;&quot;_);_(@_)"/>
    <numFmt numFmtId="217" formatCode="_(&quot; +&quot;* #,##0.00_);_(&quot; –&quot;* #,##0.00_);_(* &quot;&quot;_);_(@_)"/>
    <numFmt numFmtId="218" formatCode="_(* #,##0.00_);_(* #,##0.00_);_(* &quot;&quot;_);_(@_)"/>
    <numFmt numFmtId="219" formatCode="_(* #,##0.00_);_(&quot;－&quot;* #,##0.00_);_(* &quot;&quot;_);_(@_)"/>
    <numFmt numFmtId="220" formatCode="_(&quot; +&quot;* #,##0.00_);_(&quot;－&quot;* #,##0.00_);_(* &quot; &quot;_);_(@_)"/>
    <numFmt numFmtId="221" formatCode="_(* #,##0.00_);_(&quot;  &quot;* #,##0.00_);_(* &quot;&quot;_);_(@_)"/>
    <numFmt numFmtId="222" formatCode="_(&quot; +&quot;* #,##0.00_);_(&quot;－&quot;* #,##0.00_);_(* &quot;&quot;_);_(@_)"/>
    <numFmt numFmtId="223" formatCode="_(* #,##0.00_);_(&quot; –&quot;* #,##0.00_);_(* &quot;&quot;_);_(@_)"/>
    <numFmt numFmtId="224" formatCode="0.0"/>
    <numFmt numFmtId="225" formatCode="_(* #,##0.000_);_(&quot;–&quot;* #,##0.000_);_(* &quot;…&quot;_);_(@_)"/>
    <numFmt numFmtId="226" formatCode="_(* #,##0.0_);_(&quot;–&quot;* #,##0.0_);_(* &quot;…&quot;_);_(@_)"/>
    <numFmt numFmtId="227" formatCode="_(* #,##0_);_(&quot;–&quot;* #,##0_);_(* &quot;…&quot;_);_(@_)"/>
    <numFmt numFmtId="228" formatCode="_(&quot; +&quot;* #,##0.000_);_(&quot; –&quot;* #,##0.000_);_(* &quot;…&quot;_);_(@_)"/>
    <numFmt numFmtId="229" formatCode="_(&quot; +&quot;* #,##0.0_);_(&quot; –&quot;* #,##0.0_);_(* &quot;…&quot;_);_(@_)"/>
    <numFmt numFmtId="230" formatCode="_(&quot; +&quot;* #,##0_);_(&quot; –&quot;* #,##0_);_(* &quot;…&quot;_);_(@_)"/>
    <numFmt numFmtId="231" formatCode="_(* #,##0.00_);_(&quot; –&quot;* #,##0.00_);_(* &quot;…&quot;_);_(@_)"/>
    <numFmt numFmtId="232" formatCode="0.00_);[Red]\(0.00\)"/>
    <numFmt numFmtId="233" formatCode="_(* #,##0.0_);_(* \(#,##0.0\);_(* &quot;-&quot;_);_(@_)"/>
    <numFmt numFmtId="234" formatCode="_(* #,##0.00_);_(\-* #,##0.00_);_(* &quot;&quot;_);_(@_)"/>
    <numFmt numFmtId="235" formatCode="_(&quot; + &quot;* #,##0.00_);_(&quot; –&quot;* #,##0.00_);_(* &quot;&quot;_);_(@_)"/>
    <numFmt numFmtId="236" formatCode="_(&quot;+&quot;* #,##0.00_);_(&quot;–&quot;* #,##0.00_);_(* &quot;&quot;_);_(@_)"/>
    <numFmt numFmtId="237" formatCode="_(&quot; +&quot;* #,##0.00_);_(&quot;–&quot;* #,##0.00_);_(* &quot;&quot;_);_(@_)"/>
    <numFmt numFmtId="238" formatCode="_(&quot; +&quot;* #,##0_);_(&quot; –&quot;* #,##0_);_(* &quot;&quot;_);_(@_)"/>
    <numFmt numFmtId="239" formatCode="_(&quot; + &quot;* #,##0_);_(&quot; –&quot;* #,##0_);_(* &quot;&quot;_);_(@_)"/>
  </numFmts>
  <fonts count="53">
    <font>
      <sz val="12"/>
      <name val="標楷體"/>
      <family val="4"/>
    </font>
    <font>
      <sz val="11"/>
      <name val="Times New Roman"/>
      <family val="1"/>
    </font>
    <font>
      <sz val="12"/>
      <name val="Courier"/>
      <family val="3"/>
    </font>
    <font>
      <b/>
      <i/>
      <sz val="16"/>
      <name val="Helv"/>
      <family val="2"/>
    </font>
    <font>
      <sz val="10"/>
      <name val="Arial"/>
      <family val="2"/>
    </font>
    <font>
      <sz val="12"/>
      <name val="Times New Roman"/>
      <family val="1"/>
    </font>
    <font>
      <u val="single"/>
      <sz val="12"/>
      <color indexed="36"/>
      <name val="Times New Roman"/>
      <family val="1"/>
    </font>
    <font>
      <u val="single"/>
      <sz val="9"/>
      <color indexed="12"/>
      <name val="Times New Roman"/>
      <family val="1"/>
    </font>
    <font>
      <u val="single"/>
      <sz val="9"/>
      <color indexed="36"/>
      <name val="Times New Roman"/>
      <family val="1"/>
    </font>
    <font>
      <sz val="9"/>
      <name val="細明體"/>
      <family val="3"/>
    </font>
    <font>
      <sz val="9"/>
      <name val="Times New Roman"/>
      <family val="1"/>
    </font>
    <font>
      <sz val="10"/>
      <name val="Times New Roman"/>
      <family val="1"/>
    </font>
    <font>
      <sz val="20"/>
      <name val="華康粗明體"/>
      <family val="3"/>
    </font>
    <font>
      <sz val="24"/>
      <name val="新細明體"/>
      <family val="1"/>
    </font>
    <font>
      <sz val="23"/>
      <name val="新細明體"/>
      <family val="1"/>
    </font>
    <font>
      <sz val="12"/>
      <name val="華康粗明體"/>
      <family val="3"/>
    </font>
    <font>
      <sz val="9"/>
      <name val="華康粗明體"/>
      <family val="3"/>
    </font>
    <font>
      <sz val="11"/>
      <name val="華康粗明體"/>
      <family val="3"/>
    </font>
    <font>
      <sz val="13"/>
      <name val="華康粗明體"/>
      <family val="3"/>
    </font>
    <font>
      <sz val="10"/>
      <name val="華康粗明體"/>
      <family val="3"/>
    </font>
    <font>
      <sz val="11"/>
      <name val="華康特粗明體"/>
      <family val="3"/>
    </font>
    <font>
      <sz val="9"/>
      <name val="華康特粗明體"/>
      <family val="3"/>
    </font>
    <font>
      <sz val="10"/>
      <name val="華康特粗明體"/>
      <family val="3"/>
    </font>
    <font>
      <sz val="10"/>
      <name val="華康中明體"/>
      <family val="3"/>
    </font>
    <font>
      <sz val="9"/>
      <name val="華康中明體"/>
      <family val="3"/>
    </font>
    <font>
      <sz val="10"/>
      <name val="華康中黑體"/>
      <family val="3"/>
    </font>
    <font>
      <sz val="7"/>
      <name val="華康粗明體"/>
      <family val="3"/>
    </font>
    <font>
      <sz val="6"/>
      <name val="華康粗明體"/>
      <family val="3"/>
    </font>
    <font>
      <sz val="9"/>
      <name val="華康中黑體"/>
      <family val="3"/>
    </font>
    <font>
      <sz val="12"/>
      <name val="華康特粗明體"/>
      <family val="3"/>
    </font>
    <font>
      <sz val="22"/>
      <name val="華康粗明體"/>
      <family val="3"/>
    </font>
    <font>
      <sz val="20"/>
      <name val="Times New Roman"/>
      <family val="1"/>
    </font>
    <font>
      <sz val="22"/>
      <name val="新細明體"/>
      <family val="1"/>
    </font>
    <font>
      <sz val="20"/>
      <name val="新細明體"/>
      <family val="1"/>
    </font>
    <font>
      <sz val="7.8"/>
      <name val="華康粗明體"/>
      <family val="3"/>
    </font>
    <font>
      <sz val="8"/>
      <name val="華康粗明體"/>
      <family val="3"/>
    </font>
    <font>
      <sz val="12"/>
      <name val="華康中明體"/>
      <family val="3"/>
    </font>
    <font>
      <sz val="12"/>
      <name val="新細明體"/>
      <family val="1"/>
    </font>
    <font>
      <sz val="9"/>
      <name val="新細明體"/>
      <family val="1"/>
    </font>
    <font>
      <sz val="11"/>
      <name val="華康中明體"/>
      <family val="3"/>
    </font>
    <font>
      <sz val="24"/>
      <name val="華康粗明體"/>
      <family val="3"/>
    </font>
    <font>
      <sz val="23"/>
      <name val="華康中明體"/>
      <family val="3"/>
    </font>
    <font>
      <b/>
      <sz val="11"/>
      <color indexed="12"/>
      <name val="華康中明體"/>
      <family val="3"/>
    </font>
    <font>
      <b/>
      <sz val="10"/>
      <color indexed="12"/>
      <name val="華康粗明體"/>
      <family val="3"/>
    </font>
    <font>
      <sz val="12"/>
      <name val="華康行書體"/>
      <family val="3"/>
    </font>
    <font>
      <sz val="20"/>
      <name val="華康特粗明體"/>
      <family val="3"/>
    </font>
    <font>
      <sz val="24"/>
      <name val="華康中黑體"/>
      <family val="3"/>
    </font>
    <font>
      <sz val="9"/>
      <name val="華康行書體"/>
      <family val="3"/>
    </font>
    <font>
      <sz val="10"/>
      <name val="華康行書體"/>
      <family val="3"/>
    </font>
    <font>
      <sz val="12"/>
      <name val="細明體"/>
      <family val="3"/>
    </font>
    <font>
      <sz val="11"/>
      <name val="華康中黑體"/>
      <family val="3"/>
    </font>
    <font>
      <sz val="10"/>
      <name val="細明體"/>
      <family val="3"/>
    </font>
    <font>
      <sz val="11"/>
      <name val="細明體"/>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color indexed="63"/>
      </right>
      <top style="medium"/>
      <bottom>
        <color indexed="63"/>
      </bottom>
    </border>
    <border>
      <left style="thin"/>
      <right style="thin"/>
      <top style="medium"/>
      <bottom>
        <color indexed="63"/>
      </bottom>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0" borderId="0" applyBorder="0" applyAlignment="0">
      <protection/>
    </xf>
    <xf numFmtId="187" fontId="2" fillId="2" borderId="1" applyNumberFormat="0" applyFont="0" applyFill="0" applyBorder="0">
      <alignment horizontal="center" vertical="center"/>
      <protection/>
    </xf>
    <xf numFmtId="203" fontId="3"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47">
    <xf numFmtId="0" fontId="0" fillId="0" borderId="0" xfId="0" applyAlignment="1">
      <alignment vertical="center"/>
    </xf>
    <xf numFmtId="0" fontId="1" fillId="0" borderId="0" xfId="19" applyFont="1" applyAlignment="1">
      <alignment horizontal="left"/>
      <protection/>
    </xf>
    <xf numFmtId="0" fontId="5" fillId="0" borderId="0" xfId="19" applyFont="1">
      <alignment/>
      <protection/>
    </xf>
    <xf numFmtId="0" fontId="10" fillId="0" borderId="0" xfId="19" applyFont="1">
      <alignment/>
      <protection/>
    </xf>
    <xf numFmtId="0" fontId="11" fillId="0" borderId="0" xfId="19" applyFont="1">
      <alignment/>
      <protection/>
    </xf>
    <xf numFmtId="0" fontId="1" fillId="0" borderId="0" xfId="19" applyFont="1">
      <alignment/>
      <protection/>
    </xf>
    <xf numFmtId="0" fontId="12" fillId="0" borderId="0" xfId="19" applyFont="1" applyAlignment="1" quotePrefix="1">
      <alignment horizontal="centerContinuous"/>
      <protection/>
    </xf>
    <xf numFmtId="0" fontId="12" fillId="0" borderId="0" xfId="19" applyFont="1" applyAlignment="1">
      <alignment horizontal="centerContinuous"/>
      <protection/>
    </xf>
    <xf numFmtId="0" fontId="12" fillId="0" borderId="0" xfId="19" applyFont="1">
      <alignment/>
      <protection/>
    </xf>
    <xf numFmtId="0" fontId="12" fillId="0" borderId="0" xfId="19" applyFont="1" applyAlignment="1">
      <alignment horizontal="right"/>
      <protection/>
    </xf>
    <xf numFmtId="0" fontId="12" fillId="0" borderId="0" xfId="19" applyFont="1" applyAlignment="1">
      <alignment horizontal="left"/>
      <protection/>
    </xf>
    <xf numFmtId="0" fontId="13" fillId="0" borderId="0" xfId="19" applyFont="1" applyAlignment="1">
      <alignment horizontal="centerContinuous"/>
      <protection/>
    </xf>
    <xf numFmtId="0" fontId="13" fillId="0" borderId="0" xfId="19" applyFont="1">
      <alignment/>
      <protection/>
    </xf>
    <xf numFmtId="0" fontId="13" fillId="0" borderId="0" xfId="19" applyFont="1" applyAlignment="1">
      <alignment horizontal="right"/>
      <protection/>
    </xf>
    <xf numFmtId="0" fontId="14" fillId="0" borderId="0" xfId="19" applyFont="1" applyAlignment="1">
      <alignment horizontal="right"/>
      <protection/>
    </xf>
    <xf numFmtId="0" fontId="14" fillId="0" borderId="0" xfId="19" applyFont="1" applyAlignment="1" quotePrefix="1">
      <alignment horizontal="left"/>
      <protection/>
    </xf>
    <xf numFmtId="0" fontId="15" fillId="0" borderId="0" xfId="19" applyFont="1">
      <alignment/>
      <protection/>
    </xf>
    <xf numFmtId="0" fontId="16" fillId="0" borderId="0" xfId="19" applyFont="1">
      <alignment/>
      <protection/>
    </xf>
    <xf numFmtId="0" fontId="17" fillId="0" borderId="0" xfId="19" applyFont="1">
      <alignment/>
      <protection/>
    </xf>
    <xf numFmtId="0" fontId="17" fillId="0" borderId="0" xfId="19" applyFont="1" applyAlignment="1">
      <alignment horizontal="right"/>
      <protection/>
    </xf>
    <xf numFmtId="0" fontId="18" fillId="0" borderId="0" xfId="19" applyFont="1" applyAlignment="1" quotePrefix="1">
      <alignment horizontal="right" vertical="center"/>
      <protection/>
    </xf>
    <xf numFmtId="0" fontId="18" fillId="0" borderId="0" xfId="19" applyFont="1" applyAlignment="1">
      <alignment horizontal="left" vertical="center"/>
      <protection/>
    </xf>
    <xf numFmtId="0" fontId="19" fillId="0" borderId="0" xfId="19" applyFont="1" applyAlignment="1">
      <alignment horizontal="right"/>
      <protection/>
    </xf>
    <xf numFmtId="0" fontId="15" fillId="0" borderId="2" xfId="19" applyFont="1" applyBorder="1" applyAlignment="1" quotePrefix="1">
      <alignment horizontal="center" vertical="center"/>
      <protection/>
    </xf>
    <xf numFmtId="0" fontId="15" fillId="0" borderId="2" xfId="19" applyFont="1" applyBorder="1" applyAlignment="1">
      <alignment horizontal="center" vertical="center"/>
      <protection/>
    </xf>
    <xf numFmtId="0" fontId="15" fillId="0" borderId="2" xfId="19" applyFont="1" applyBorder="1" applyAlignment="1" quotePrefix="1">
      <alignment horizontal="center" vertical="center" wrapText="1"/>
      <protection/>
    </xf>
    <xf numFmtId="0" fontId="15" fillId="0" borderId="3" xfId="19" applyFont="1" applyBorder="1" applyAlignment="1" quotePrefix="1">
      <alignment horizontal="center" vertical="center" wrapText="1"/>
      <protection/>
    </xf>
    <xf numFmtId="0" fontId="15" fillId="0" borderId="2" xfId="19" applyFont="1" applyBorder="1" applyAlignment="1">
      <alignment horizontal="center" vertical="center" wrapText="1"/>
      <protection/>
    </xf>
    <xf numFmtId="0" fontId="15" fillId="0" borderId="4" xfId="19" applyFont="1" applyBorder="1" applyAlignment="1">
      <alignment horizontal="center" vertical="center" wrapText="1"/>
      <protection/>
    </xf>
    <xf numFmtId="0" fontId="15" fillId="0" borderId="5" xfId="19" applyFont="1" applyBorder="1" applyAlignment="1" quotePrefix="1">
      <alignment horizontal="center" vertical="center" wrapText="1"/>
      <protection/>
    </xf>
    <xf numFmtId="0" fontId="15" fillId="0" borderId="4" xfId="19" applyFont="1" applyBorder="1" applyAlignment="1" quotePrefix="1">
      <alignment horizontal="center" vertical="center" wrapText="1"/>
      <protection/>
    </xf>
    <xf numFmtId="0" fontId="15" fillId="0" borderId="3" xfId="19" applyFont="1" applyBorder="1" applyAlignment="1" quotePrefix="1">
      <alignment horizontal="center" vertical="center"/>
      <protection/>
    </xf>
    <xf numFmtId="0" fontId="15" fillId="0" borderId="3" xfId="19" applyFont="1" applyBorder="1" applyAlignment="1">
      <alignment horizontal="center" vertical="center"/>
      <protection/>
    </xf>
    <xf numFmtId="0" fontId="15" fillId="0" borderId="0" xfId="19" applyFont="1" applyAlignment="1">
      <alignment vertical="center"/>
      <protection/>
    </xf>
    <xf numFmtId="0" fontId="20" fillId="0" borderId="0" xfId="19" applyFont="1" applyBorder="1" applyAlignment="1">
      <alignment vertical="center"/>
      <protection/>
    </xf>
    <xf numFmtId="0" fontId="21" fillId="0" borderId="0" xfId="19" applyFont="1" applyBorder="1" applyAlignment="1">
      <alignment vertical="top"/>
      <protection/>
    </xf>
    <xf numFmtId="0" fontId="22" fillId="0" borderId="6" xfId="19" applyFont="1" applyBorder="1" applyAlignment="1">
      <alignment horizontal="left" vertical="center"/>
      <protection/>
    </xf>
    <xf numFmtId="0" fontId="20" fillId="0" borderId="6" xfId="19" applyFont="1" applyBorder="1" applyAlignment="1" quotePrefix="1">
      <alignment horizontal="center" vertical="center"/>
      <protection/>
    </xf>
    <xf numFmtId="0" fontId="20" fillId="0" borderId="6" xfId="19" applyFont="1" applyBorder="1" applyAlignment="1">
      <alignment horizontal="center" vertical="center"/>
      <protection/>
    </xf>
    <xf numFmtId="0" fontId="20" fillId="0" borderId="7" xfId="19" applyFont="1" applyBorder="1" applyAlignment="1" quotePrefix="1">
      <alignment horizontal="center" vertical="center"/>
      <protection/>
    </xf>
    <xf numFmtId="0" fontId="20" fillId="0" borderId="8" xfId="19" applyFont="1" applyBorder="1" applyAlignment="1" quotePrefix="1">
      <alignment horizontal="center" vertical="center"/>
      <protection/>
    </xf>
    <xf numFmtId="0" fontId="20" fillId="0" borderId="0" xfId="19" applyFont="1" applyBorder="1" applyAlignment="1" quotePrefix="1">
      <alignment horizontal="center" vertical="center"/>
      <protection/>
    </xf>
    <xf numFmtId="0" fontId="20" fillId="0" borderId="7" xfId="19" applyFont="1" applyBorder="1" applyAlignment="1">
      <alignment horizontal="center" vertical="center"/>
      <protection/>
    </xf>
    <xf numFmtId="0" fontId="20" fillId="0" borderId="0" xfId="19" applyFont="1" applyAlignment="1">
      <alignment vertical="center"/>
      <protection/>
    </xf>
    <xf numFmtId="49" fontId="17" fillId="0" borderId="0" xfId="19" applyNumberFormat="1" applyFont="1" applyBorder="1" applyAlignment="1" quotePrefix="1">
      <alignment horizontal="left"/>
      <protection/>
    </xf>
    <xf numFmtId="0" fontId="5" fillId="0" borderId="0" xfId="19" applyFont="1" applyBorder="1" applyAlignment="1">
      <alignment/>
      <protection/>
    </xf>
    <xf numFmtId="49" fontId="16" fillId="0" borderId="0" xfId="19" applyNumberFormat="1" applyFont="1" applyBorder="1" applyAlignment="1" quotePrefix="1">
      <alignment horizontal="distributed"/>
      <protection/>
    </xf>
    <xf numFmtId="49" fontId="19" fillId="0" borderId="6" xfId="19" applyNumberFormat="1" applyFont="1" applyBorder="1" applyAlignment="1" quotePrefix="1">
      <alignment horizontal="distributed"/>
      <protection/>
    </xf>
    <xf numFmtId="216" fontId="11" fillId="0" borderId="6" xfId="19" applyNumberFormat="1" applyFont="1" applyBorder="1" applyAlignment="1">
      <alignment/>
      <protection/>
    </xf>
    <xf numFmtId="216" fontId="11" fillId="0" borderId="7" xfId="19" applyNumberFormat="1" applyFont="1" applyBorder="1" applyAlignment="1">
      <alignment/>
      <protection/>
    </xf>
    <xf numFmtId="216" fontId="17" fillId="0" borderId="0" xfId="19" applyNumberFormat="1" applyFont="1" applyBorder="1" applyAlignment="1" quotePrefix="1">
      <alignment horizontal="left"/>
      <protection/>
    </xf>
    <xf numFmtId="216" fontId="5" fillId="0" borderId="0" xfId="19" applyNumberFormat="1" applyFont="1" applyAlignment="1">
      <alignment/>
      <protection/>
    </xf>
    <xf numFmtId="216" fontId="16" fillId="0" borderId="0" xfId="19" applyNumberFormat="1" applyFont="1" applyBorder="1" applyAlignment="1" quotePrefix="1">
      <alignment horizontal="distributed"/>
      <protection/>
    </xf>
    <xf numFmtId="216" fontId="19" fillId="0" borderId="6" xfId="19" applyNumberFormat="1" applyFont="1" applyBorder="1" applyAlignment="1" quotePrefix="1">
      <alignment horizontal="distributed"/>
      <protection/>
    </xf>
    <xf numFmtId="216" fontId="11" fillId="0" borderId="8" xfId="19" applyNumberFormat="1" applyFont="1" applyBorder="1" applyAlignment="1">
      <alignment/>
      <protection/>
    </xf>
    <xf numFmtId="216" fontId="11" fillId="0" borderId="0" xfId="19" applyNumberFormat="1" applyFont="1" applyBorder="1" applyAlignment="1">
      <alignment/>
      <protection/>
    </xf>
    <xf numFmtId="216" fontId="11" fillId="0" borderId="6" xfId="19" applyNumberFormat="1" applyFont="1" applyBorder="1" applyAlignment="1" applyProtection="1">
      <alignment/>
      <protection/>
    </xf>
    <xf numFmtId="217" fontId="11" fillId="0" borderId="6" xfId="19" applyNumberFormat="1" applyFont="1" applyBorder="1" applyAlignment="1" applyProtection="1">
      <alignment/>
      <protection/>
    </xf>
    <xf numFmtId="218" fontId="11" fillId="0" borderId="7" xfId="19" applyNumberFormat="1" applyFont="1" applyBorder="1" applyAlignment="1">
      <alignment/>
      <protection/>
    </xf>
    <xf numFmtId="0" fontId="5" fillId="0" borderId="0" xfId="19" applyFont="1" applyAlignment="1">
      <alignment/>
      <protection/>
    </xf>
    <xf numFmtId="0" fontId="19" fillId="0" borderId="0" xfId="19" applyFont="1" applyBorder="1" applyAlignment="1">
      <alignment/>
      <protection/>
    </xf>
    <xf numFmtId="49" fontId="23" fillId="0" borderId="0" xfId="19" applyNumberFormat="1" applyFont="1" applyBorder="1" applyAlignment="1" quotePrefix="1">
      <alignment horizontal="left"/>
      <protection/>
    </xf>
    <xf numFmtId="49" fontId="24" fillId="0" borderId="0" xfId="19" applyNumberFormat="1" applyFont="1" applyBorder="1" applyAlignment="1" quotePrefix="1">
      <alignment horizontal="distributed"/>
      <protection/>
    </xf>
    <xf numFmtId="49" fontId="25" fillId="0" borderId="6" xfId="19" applyNumberFormat="1" applyFont="1" applyBorder="1" applyAlignment="1" quotePrefix="1">
      <alignment horizontal="distributed"/>
      <protection/>
    </xf>
    <xf numFmtId="216" fontId="19" fillId="0" borderId="0" xfId="19" applyNumberFormat="1" applyFont="1" applyBorder="1" applyAlignment="1">
      <alignment/>
      <protection/>
    </xf>
    <xf numFmtId="216" fontId="23" fillId="0" borderId="0" xfId="19" applyNumberFormat="1" applyFont="1" applyBorder="1" applyAlignment="1" quotePrefix="1">
      <alignment horizontal="left"/>
      <protection/>
    </xf>
    <xf numFmtId="216" fontId="24" fillId="0" borderId="0" xfId="19" applyNumberFormat="1" applyFont="1" applyBorder="1" applyAlignment="1" quotePrefix="1">
      <alignment horizontal="distributed"/>
      <protection/>
    </xf>
    <xf numFmtId="216" fontId="25" fillId="0" borderId="6" xfId="19" applyNumberFormat="1" applyFont="1" applyBorder="1" applyAlignment="1" quotePrefix="1">
      <alignment horizontal="distributed"/>
      <protection/>
    </xf>
    <xf numFmtId="216" fontId="11" fillId="0" borderId="6" xfId="19" applyNumberFormat="1" applyFont="1" applyBorder="1" applyAlignment="1" applyProtection="1">
      <alignment/>
      <protection locked="0"/>
    </xf>
    <xf numFmtId="216" fontId="11" fillId="0" borderId="7" xfId="19" applyNumberFormat="1" applyFont="1" applyBorder="1" applyAlignment="1" applyProtection="1">
      <alignment/>
      <protection locked="0"/>
    </xf>
    <xf numFmtId="216" fontId="11" fillId="0" borderId="8" xfId="19" applyNumberFormat="1" applyFont="1" applyBorder="1" applyAlignment="1" applyProtection="1">
      <alignment/>
      <protection locked="0"/>
    </xf>
    <xf numFmtId="216" fontId="11" fillId="0" borderId="0" xfId="19" applyNumberFormat="1" applyFont="1" applyBorder="1" applyAlignment="1" applyProtection="1">
      <alignment/>
      <protection locked="0"/>
    </xf>
    <xf numFmtId="216" fontId="19" fillId="0" borderId="0" xfId="19" applyNumberFormat="1" applyFont="1" applyBorder="1" applyAlignment="1" quotePrefix="1">
      <alignment horizontal="left"/>
      <protection/>
    </xf>
    <xf numFmtId="0" fontId="23" fillId="0" borderId="0" xfId="19" applyFont="1" applyBorder="1" applyAlignment="1">
      <alignment/>
      <protection/>
    </xf>
    <xf numFmtId="0" fontId="24" fillId="0" borderId="0" xfId="19" applyFont="1" applyBorder="1" applyAlignment="1">
      <alignment horizontal="distributed"/>
      <protection/>
    </xf>
    <xf numFmtId="0" fontId="23" fillId="0" borderId="6" xfId="19" applyFont="1" applyBorder="1" applyAlignment="1">
      <alignment horizontal="distributed"/>
      <protection/>
    </xf>
    <xf numFmtId="216" fontId="23" fillId="0" borderId="0" xfId="19" applyNumberFormat="1" applyFont="1" applyBorder="1" applyAlignment="1">
      <alignment/>
      <protection/>
    </xf>
    <xf numFmtId="216" fontId="24" fillId="0" borderId="0" xfId="19" applyNumberFormat="1" applyFont="1" applyBorder="1" applyAlignment="1">
      <alignment horizontal="distributed"/>
      <protection/>
    </xf>
    <xf numFmtId="216" fontId="23" fillId="0" borderId="6" xfId="19" applyNumberFormat="1" applyFont="1" applyBorder="1" applyAlignment="1">
      <alignment horizontal="distributed"/>
      <protection/>
    </xf>
    <xf numFmtId="0" fontId="19" fillId="0" borderId="0" xfId="19" applyFont="1" applyBorder="1" applyAlignment="1" applyProtection="1">
      <alignment/>
      <protection/>
    </xf>
    <xf numFmtId="49" fontId="24" fillId="0" borderId="0" xfId="19" applyNumberFormat="1" applyFont="1" applyBorder="1" applyAlignment="1" applyProtection="1" quotePrefix="1">
      <alignment horizontal="distributed"/>
      <protection/>
    </xf>
    <xf numFmtId="0" fontId="5" fillId="0" borderId="0" xfId="19" applyFont="1" applyAlignment="1" applyProtection="1">
      <alignment/>
      <protection/>
    </xf>
    <xf numFmtId="49" fontId="25" fillId="0" borderId="6" xfId="19" applyNumberFormat="1" applyFont="1" applyBorder="1" applyAlignment="1" applyProtection="1" quotePrefix="1">
      <alignment horizontal="distributed"/>
      <protection/>
    </xf>
    <xf numFmtId="216" fontId="11" fillId="0" borderId="6" xfId="19" applyNumberFormat="1" applyFont="1" applyBorder="1" applyAlignment="1" applyProtection="1">
      <alignment horizontal="right"/>
      <protection/>
    </xf>
    <xf numFmtId="216" fontId="11" fillId="0" borderId="7" xfId="19" applyNumberFormat="1" applyFont="1" applyBorder="1" applyAlignment="1" applyProtection="1">
      <alignment horizontal="right"/>
      <protection/>
    </xf>
    <xf numFmtId="217" fontId="11" fillId="0" borderId="6" xfId="19" applyNumberFormat="1" applyFont="1" applyBorder="1" applyAlignment="1" applyProtection="1">
      <alignment horizontal="right"/>
      <protection/>
    </xf>
    <xf numFmtId="218" fontId="11" fillId="0" borderId="0" xfId="19" applyNumberFormat="1" applyFont="1" applyBorder="1" applyAlignment="1" applyProtection="1">
      <alignment horizontal="right"/>
      <protection/>
    </xf>
    <xf numFmtId="0" fontId="5" fillId="0" borderId="6" xfId="19" applyFont="1" applyBorder="1" applyAlignment="1" applyProtection="1">
      <alignment/>
      <protection/>
    </xf>
    <xf numFmtId="0" fontId="5" fillId="0" borderId="8" xfId="19" applyFont="1" applyBorder="1" applyAlignment="1" applyProtection="1">
      <alignment/>
      <protection/>
    </xf>
    <xf numFmtId="0" fontId="5" fillId="0" borderId="0" xfId="19" applyFont="1" applyBorder="1" applyAlignment="1" applyProtection="1">
      <alignment/>
      <protection/>
    </xf>
    <xf numFmtId="49" fontId="23" fillId="0" borderId="0" xfId="19" applyNumberFormat="1" applyFont="1" applyBorder="1" applyAlignment="1" applyProtection="1" quotePrefix="1">
      <alignment horizontal="left"/>
      <protection/>
    </xf>
    <xf numFmtId="217" fontId="11" fillId="0" borderId="6" xfId="19" applyNumberFormat="1" applyFont="1" applyBorder="1" applyAlignment="1" applyProtection="1">
      <alignment horizontal="right"/>
      <protection locked="0"/>
    </xf>
    <xf numFmtId="0" fontId="5" fillId="0" borderId="7" xfId="19" applyFont="1" applyBorder="1" applyAlignment="1" applyProtection="1">
      <alignment/>
      <protection/>
    </xf>
    <xf numFmtId="49" fontId="17" fillId="0" borderId="0" xfId="19" applyNumberFormat="1" applyFont="1" applyBorder="1" applyAlignment="1">
      <alignment horizontal="left"/>
      <protection/>
    </xf>
    <xf numFmtId="216" fontId="17" fillId="0" borderId="0" xfId="19" applyNumberFormat="1" applyFont="1" applyBorder="1" applyAlignment="1">
      <alignment horizontal="left"/>
      <protection/>
    </xf>
    <xf numFmtId="49" fontId="25" fillId="0" borderId="0" xfId="19" applyNumberFormat="1" applyFont="1" applyBorder="1" applyAlignment="1" quotePrefix="1">
      <alignment horizontal="left"/>
      <protection/>
    </xf>
    <xf numFmtId="49" fontId="28" fillId="0" borderId="0" xfId="19" applyNumberFormat="1" applyFont="1" applyBorder="1" applyAlignment="1" quotePrefix="1">
      <alignment horizontal="distributed"/>
      <protection/>
    </xf>
    <xf numFmtId="216" fontId="25" fillId="0" borderId="0" xfId="19" applyNumberFormat="1" applyFont="1" applyBorder="1" applyAlignment="1" quotePrefix="1">
      <alignment horizontal="left"/>
      <protection/>
    </xf>
    <xf numFmtId="216" fontId="28" fillId="0" borderId="0" xfId="19" applyNumberFormat="1" applyFont="1" applyBorder="1" applyAlignment="1" quotePrefix="1">
      <alignment horizontal="distributed"/>
      <protection/>
    </xf>
    <xf numFmtId="49" fontId="17" fillId="0" borderId="9" xfId="19" applyNumberFormat="1" applyFont="1" applyBorder="1" applyAlignment="1" quotePrefix="1">
      <alignment horizontal="left"/>
      <protection/>
    </xf>
    <xf numFmtId="0" fontId="5" fillId="0" borderId="9" xfId="19" applyFont="1" applyBorder="1" applyAlignment="1">
      <alignment/>
      <protection/>
    </xf>
    <xf numFmtId="49" fontId="16" fillId="0" borderId="9" xfId="19" applyNumberFormat="1" applyFont="1" applyBorder="1" applyAlignment="1" quotePrefix="1">
      <alignment horizontal="distributed"/>
      <protection/>
    </xf>
    <xf numFmtId="49" fontId="19" fillId="0" borderId="10" xfId="19" applyNumberFormat="1" applyFont="1" applyBorder="1" applyAlignment="1" quotePrefix="1">
      <alignment horizontal="distributed"/>
      <protection/>
    </xf>
    <xf numFmtId="216" fontId="11" fillId="0" borderId="10" xfId="19" applyNumberFormat="1" applyFont="1" applyBorder="1" applyAlignment="1">
      <alignment/>
      <protection/>
    </xf>
    <xf numFmtId="216" fontId="11" fillId="0" borderId="11" xfId="19" applyNumberFormat="1" applyFont="1" applyBorder="1" applyAlignment="1">
      <alignment/>
      <protection/>
    </xf>
    <xf numFmtId="216" fontId="17" fillId="0" borderId="9" xfId="19" applyNumberFormat="1" applyFont="1" applyBorder="1" applyAlignment="1" quotePrefix="1">
      <alignment horizontal="left"/>
      <protection/>
    </xf>
    <xf numFmtId="216" fontId="5" fillId="0" borderId="9" xfId="19" applyNumberFormat="1" applyFont="1" applyBorder="1" applyAlignment="1">
      <alignment/>
      <protection/>
    </xf>
    <xf numFmtId="216" fontId="16" fillId="0" borderId="9" xfId="19" applyNumberFormat="1" applyFont="1" applyBorder="1" applyAlignment="1" quotePrefix="1">
      <alignment horizontal="distributed"/>
      <protection/>
    </xf>
    <xf numFmtId="216" fontId="19" fillId="0" borderId="10" xfId="19" applyNumberFormat="1" applyFont="1" applyBorder="1" applyAlignment="1" quotePrefix="1">
      <alignment horizontal="distributed"/>
      <protection/>
    </xf>
    <xf numFmtId="216" fontId="11" fillId="0" borderId="12" xfId="19" applyNumberFormat="1" applyFont="1" applyBorder="1" applyAlignment="1">
      <alignment/>
      <protection/>
    </xf>
    <xf numFmtId="216" fontId="11" fillId="0" borderId="9" xfId="19" applyNumberFormat="1" applyFont="1" applyBorder="1" applyAlignment="1">
      <alignment/>
      <protection/>
    </xf>
    <xf numFmtId="216" fontId="11" fillId="0" borderId="10" xfId="19" applyNumberFormat="1" applyFont="1" applyBorder="1" applyAlignment="1" applyProtection="1">
      <alignment/>
      <protection/>
    </xf>
    <xf numFmtId="217" fontId="11" fillId="0" borderId="10" xfId="19" applyNumberFormat="1" applyFont="1" applyBorder="1" applyAlignment="1" applyProtection="1">
      <alignment/>
      <protection/>
    </xf>
    <xf numFmtId="218" fontId="11" fillId="0" borderId="11" xfId="19" applyNumberFormat="1" applyFont="1" applyBorder="1" applyAlignment="1">
      <alignment/>
      <protection/>
    </xf>
    <xf numFmtId="0" fontId="29" fillId="0" borderId="0" xfId="19" applyFont="1">
      <alignment/>
      <protection/>
    </xf>
    <xf numFmtId="0" fontId="21" fillId="0" borderId="0" xfId="19" applyFont="1" applyAlignment="1">
      <alignment horizontal="distributed"/>
      <protection/>
    </xf>
    <xf numFmtId="0" fontId="23" fillId="0" borderId="0" xfId="19" applyFont="1" applyAlignment="1">
      <alignment horizontal="distributed"/>
      <protection/>
    </xf>
    <xf numFmtId="0" fontId="29" fillId="0" borderId="9" xfId="19" applyFont="1" applyBorder="1">
      <alignment/>
      <protection/>
    </xf>
    <xf numFmtId="0" fontId="21" fillId="0" borderId="9" xfId="19" applyFont="1" applyBorder="1" applyAlignment="1">
      <alignment horizontal="distributed"/>
      <protection/>
    </xf>
    <xf numFmtId="0" fontId="23" fillId="0" borderId="9" xfId="19" applyFont="1" applyBorder="1" applyAlignment="1">
      <alignment horizontal="distributed"/>
      <protection/>
    </xf>
    <xf numFmtId="0" fontId="5" fillId="0" borderId="9" xfId="19" applyFont="1" applyBorder="1">
      <alignment/>
      <protection/>
    </xf>
    <xf numFmtId="0" fontId="21" fillId="0" borderId="0" xfId="19" applyFont="1">
      <alignment/>
      <protection/>
    </xf>
    <xf numFmtId="0" fontId="23" fillId="0" borderId="0" xfId="19" applyFont="1">
      <alignment/>
      <protection/>
    </xf>
    <xf numFmtId="0" fontId="1" fillId="0" borderId="0" xfId="20" applyFont="1" applyAlignment="1">
      <alignment horizontal="left"/>
      <protection/>
    </xf>
    <xf numFmtId="0" fontId="1" fillId="0" borderId="0" xfId="20" applyFont="1">
      <alignment/>
      <protection/>
    </xf>
    <xf numFmtId="0" fontId="1" fillId="0" borderId="0" xfId="20" applyFont="1" applyAlignment="1">
      <alignment horizontal="right"/>
      <protection/>
    </xf>
    <xf numFmtId="0" fontId="30" fillId="0" borderId="0" xfId="20" applyFont="1" applyAlignment="1">
      <alignment horizontal="centerContinuous"/>
      <protection/>
    </xf>
    <xf numFmtId="0" fontId="12" fillId="0" borderId="0" xfId="20" applyFont="1" applyAlignment="1" quotePrefix="1">
      <alignment horizontal="right"/>
      <protection/>
    </xf>
    <xf numFmtId="0" fontId="12" fillId="0" borderId="0" xfId="20" applyFont="1" applyAlignment="1" quotePrefix="1">
      <alignment horizontal="left"/>
      <protection/>
    </xf>
    <xf numFmtId="0" fontId="5" fillId="0" borderId="0" xfId="20" applyFont="1" applyAlignment="1">
      <alignment/>
      <protection/>
    </xf>
    <xf numFmtId="0" fontId="30" fillId="0" borderId="0" xfId="20" applyFont="1">
      <alignment/>
      <protection/>
    </xf>
    <xf numFmtId="41" fontId="31" fillId="0" borderId="0" xfId="24" applyFont="1" applyAlignment="1">
      <alignment horizontal="centerContinuous"/>
    </xf>
    <xf numFmtId="0" fontId="32" fillId="0" borderId="0" xfId="20" applyFont="1" applyAlignment="1">
      <alignment horizontal="centerContinuous"/>
      <protection/>
    </xf>
    <xf numFmtId="41" fontId="32" fillId="0" borderId="0" xfId="24" applyFont="1" applyAlignment="1">
      <alignment horizontal="centerContinuous"/>
    </xf>
    <xf numFmtId="0" fontId="33" fillId="0" borderId="0" xfId="20" applyFont="1" applyAlignment="1" quotePrefix="1">
      <alignment horizontal="right"/>
      <protection/>
    </xf>
    <xf numFmtId="0" fontId="33" fillId="0" borderId="0" xfId="20" applyFont="1" applyAlignment="1" quotePrefix="1">
      <alignment horizontal="left"/>
      <protection/>
    </xf>
    <xf numFmtId="41" fontId="32" fillId="0" borderId="0" xfId="24" applyFont="1" applyAlignment="1">
      <alignment/>
    </xf>
    <xf numFmtId="0" fontId="17" fillId="0" borderId="0" xfId="20" applyFont="1">
      <alignment/>
      <protection/>
    </xf>
    <xf numFmtId="0" fontId="18" fillId="0" borderId="0" xfId="20" applyFont="1" applyAlignment="1">
      <alignment horizontal="centerContinuous" vertical="center"/>
      <protection/>
    </xf>
    <xf numFmtId="0" fontId="17" fillId="0" borderId="0" xfId="20" applyFont="1" applyAlignment="1">
      <alignment horizontal="centerContinuous"/>
      <protection/>
    </xf>
    <xf numFmtId="0" fontId="18" fillId="0" borderId="0" xfId="20" applyFont="1" applyAlignment="1" quotePrefix="1">
      <alignment horizontal="right" vertical="center"/>
      <protection/>
    </xf>
    <xf numFmtId="0" fontId="18" fillId="0" borderId="0" xfId="20" applyFont="1" applyBorder="1" applyAlignment="1">
      <alignment horizontal="left" vertical="center"/>
      <protection/>
    </xf>
    <xf numFmtId="0" fontId="5" fillId="0" borderId="0" xfId="20" applyFont="1" applyBorder="1" applyAlignment="1">
      <alignment/>
      <protection/>
    </xf>
    <xf numFmtId="0" fontId="15" fillId="0" borderId="0" xfId="20" applyFont="1">
      <alignment/>
      <protection/>
    </xf>
    <xf numFmtId="0" fontId="19" fillId="0" borderId="0" xfId="20" applyFont="1" applyAlignment="1">
      <alignment horizontal="right"/>
      <protection/>
    </xf>
    <xf numFmtId="0" fontId="17" fillId="0" borderId="2" xfId="20" applyFont="1" applyBorder="1" applyAlignment="1">
      <alignment horizontal="left" vertical="center"/>
      <protection/>
    </xf>
    <xf numFmtId="0" fontId="19" fillId="0" borderId="2" xfId="20" applyFont="1" applyBorder="1" applyAlignment="1">
      <alignment horizontal="center" vertical="center"/>
      <protection/>
    </xf>
    <xf numFmtId="0" fontId="19" fillId="0" borderId="2" xfId="20" applyFont="1" applyBorder="1" applyAlignment="1" quotePrefix="1">
      <alignment horizontal="center" vertical="center" wrapText="1"/>
      <protection/>
    </xf>
    <xf numFmtId="0" fontId="19" fillId="0" borderId="3" xfId="20" applyFont="1" applyBorder="1" applyAlignment="1" quotePrefix="1">
      <alignment horizontal="center" vertical="center" wrapText="1"/>
      <protection/>
    </xf>
    <xf numFmtId="0" fontId="19" fillId="0" borderId="4" xfId="20" applyFont="1" applyBorder="1" applyAlignment="1" quotePrefix="1">
      <alignment horizontal="center" vertical="center" wrapText="1"/>
      <protection/>
    </xf>
    <xf numFmtId="0" fontId="19" fillId="0" borderId="2" xfId="20" applyFont="1" applyBorder="1" applyAlignment="1">
      <alignment horizontal="left" vertical="center"/>
      <protection/>
    </xf>
    <xf numFmtId="0" fontId="19" fillId="0" borderId="4" xfId="20" applyFont="1" applyBorder="1" applyAlignment="1">
      <alignment horizontal="center" vertical="center" wrapText="1"/>
      <protection/>
    </xf>
    <xf numFmtId="0" fontId="16" fillId="0" borderId="4" xfId="20" applyFont="1" applyBorder="1" applyAlignment="1" quotePrefix="1">
      <alignment horizontal="center" vertical="center" wrapText="1"/>
      <protection/>
    </xf>
    <xf numFmtId="0" fontId="19" fillId="0" borderId="5" xfId="20" applyFont="1" applyBorder="1" applyAlignment="1" quotePrefix="1">
      <alignment horizontal="center" vertical="center" wrapText="1"/>
      <protection/>
    </xf>
    <xf numFmtId="0" fontId="35" fillId="0" borderId="3" xfId="20" applyFont="1" applyBorder="1" applyAlignment="1" quotePrefix="1">
      <alignment horizontal="center" vertical="center" wrapText="1"/>
      <protection/>
    </xf>
    <xf numFmtId="0" fontId="16" fillId="0" borderId="2" xfId="20" applyFont="1" applyBorder="1" applyAlignment="1">
      <alignment horizontal="center" vertical="center" wrapText="1"/>
      <protection/>
    </xf>
    <xf numFmtId="0" fontId="19" fillId="0" borderId="2" xfId="20" applyFont="1" applyBorder="1" applyAlignment="1">
      <alignment horizontal="center" vertical="center" wrapText="1"/>
      <protection/>
    </xf>
    <xf numFmtId="0" fontId="19" fillId="0" borderId="5" xfId="20" applyFont="1" applyBorder="1" applyAlignment="1">
      <alignment horizontal="center" vertical="center"/>
      <protection/>
    </xf>
    <xf numFmtId="0" fontId="17" fillId="0" borderId="0" xfId="20" applyFont="1" applyAlignment="1">
      <alignment vertical="center"/>
      <protection/>
    </xf>
    <xf numFmtId="0" fontId="20" fillId="0" borderId="13" xfId="20" applyFont="1" applyBorder="1" applyAlignment="1">
      <alignment vertical="center"/>
      <protection/>
    </xf>
    <xf numFmtId="0" fontId="20" fillId="0" borderId="13" xfId="20" applyFont="1" applyBorder="1" applyAlignment="1" quotePrefix="1">
      <alignment horizontal="left" vertical="top"/>
      <protection/>
    </xf>
    <xf numFmtId="0" fontId="20" fillId="0" borderId="14" xfId="20" applyFont="1" applyBorder="1" applyAlignment="1">
      <alignment horizontal="left" vertical="center"/>
      <protection/>
    </xf>
    <xf numFmtId="0" fontId="20" fillId="0" borderId="15" xfId="20" applyFont="1" applyBorder="1" applyAlignment="1" quotePrefix="1">
      <alignment horizontal="center" vertical="center"/>
      <protection/>
    </xf>
    <xf numFmtId="0" fontId="20" fillId="0" borderId="16" xfId="20" applyFont="1" applyBorder="1" applyAlignment="1" quotePrefix="1">
      <alignment horizontal="center" vertical="center"/>
      <protection/>
    </xf>
    <xf numFmtId="0" fontId="20" fillId="0" borderId="14" xfId="20" applyFont="1" applyBorder="1" applyAlignment="1" quotePrefix="1">
      <alignment horizontal="center" vertical="center"/>
      <protection/>
    </xf>
    <xf numFmtId="0" fontId="20" fillId="0" borderId="13" xfId="20" applyFont="1" applyBorder="1" applyAlignment="1" quotePrefix="1">
      <alignment horizontal="center" vertical="center"/>
      <protection/>
    </xf>
    <xf numFmtId="0" fontId="20" fillId="0" borderId="13" xfId="20" applyFont="1" applyBorder="1" applyAlignment="1">
      <alignment horizontal="left" vertical="center"/>
      <protection/>
    </xf>
    <xf numFmtId="0" fontId="22" fillId="0" borderId="16" xfId="20" applyFont="1" applyBorder="1" applyAlignment="1" quotePrefix="1">
      <alignment horizontal="center" vertical="center"/>
      <protection/>
    </xf>
    <xf numFmtId="0" fontId="22" fillId="0" borderId="14" xfId="20" applyFont="1" applyBorder="1" applyAlignment="1" quotePrefix="1">
      <alignment horizontal="center" vertical="center"/>
      <protection/>
    </xf>
    <xf numFmtId="0" fontId="22" fillId="0" borderId="15" xfId="20" applyFont="1" applyBorder="1" applyAlignment="1" quotePrefix="1">
      <alignment horizontal="center" vertical="center"/>
      <protection/>
    </xf>
    <xf numFmtId="0" fontId="20" fillId="0" borderId="15" xfId="20" applyFont="1" applyBorder="1" applyAlignment="1">
      <alignment horizontal="center" vertical="center"/>
      <protection/>
    </xf>
    <xf numFmtId="0" fontId="20" fillId="0" borderId="13" xfId="20" applyFont="1" applyBorder="1" applyAlignment="1">
      <alignment horizontal="center" vertical="center"/>
      <protection/>
    </xf>
    <xf numFmtId="0" fontId="20" fillId="0" borderId="0" xfId="20" applyFont="1" applyBorder="1" applyAlignment="1">
      <alignment vertical="center"/>
      <protection/>
    </xf>
    <xf numFmtId="49" fontId="17" fillId="0" borderId="6" xfId="20" applyNumberFormat="1" applyFont="1" applyBorder="1" applyAlignment="1" quotePrefix="1">
      <alignment horizontal="distributed"/>
      <protection/>
    </xf>
    <xf numFmtId="216" fontId="10" fillId="0" borderId="6" xfId="20" applyNumberFormat="1" applyFont="1" applyBorder="1">
      <alignment/>
      <protection/>
    </xf>
    <xf numFmtId="216" fontId="10" fillId="0" borderId="7" xfId="20" applyNumberFormat="1" applyFont="1" applyBorder="1">
      <alignment/>
      <protection/>
    </xf>
    <xf numFmtId="216" fontId="17" fillId="0" borderId="6" xfId="20" applyNumberFormat="1" applyFont="1" applyBorder="1" applyAlignment="1" quotePrefix="1">
      <alignment horizontal="distributed"/>
      <protection/>
    </xf>
    <xf numFmtId="216" fontId="10" fillId="0" borderId="8" xfId="20" applyNumberFormat="1" applyFont="1" applyBorder="1">
      <alignment/>
      <protection/>
    </xf>
    <xf numFmtId="216" fontId="10" fillId="0" borderId="0" xfId="20" applyNumberFormat="1" applyFont="1" applyBorder="1">
      <alignment/>
      <protection/>
    </xf>
    <xf numFmtId="216" fontId="10" fillId="0" borderId="6" xfId="20" applyNumberFormat="1" applyFont="1" applyBorder="1" applyProtection="1">
      <alignment/>
      <protection/>
    </xf>
    <xf numFmtId="235" fontId="10" fillId="0" borderId="8" xfId="20" applyNumberFormat="1" applyFont="1" applyBorder="1">
      <alignment/>
      <protection/>
    </xf>
    <xf numFmtId="218" fontId="10" fillId="0" borderId="0" xfId="20" applyNumberFormat="1" applyFont="1" applyBorder="1">
      <alignment/>
      <protection/>
    </xf>
    <xf numFmtId="0" fontId="5" fillId="0" borderId="0" xfId="20" applyFont="1">
      <alignment/>
      <protection/>
    </xf>
    <xf numFmtId="0" fontId="29" fillId="0" borderId="0" xfId="20" applyFont="1">
      <alignment/>
      <protection/>
    </xf>
    <xf numFmtId="49" fontId="23" fillId="0" borderId="0" xfId="20" applyNumberFormat="1" applyFont="1" applyBorder="1" applyAlignment="1" quotePrefix="1">
      <alignment horizontal="left"/>
      <protection/>
    </xf>
    <xf numFmtId="49" fontId="23" fillId="0" borderId="0" xfId="20" applyNumberFormat="1" applyFont="1" applyBorder="1" applyAlignment="1">
      <alignment horizontal="distributed"/>
      <protection/>
    </xf>
    <xf numFmtId="49" fontId="23" fillId="0" borderId="6" xfId="20" applyNumberFormat="1" applyFont="1" applyBorder="1" applyAlignment="1" quotePrefix="1">
      <alignment horizontal="distributed"/>
      <protection/>
    </xf>
    <xf numFmtId="216" fontId="29" fillId="0" borderId="0" xfId="20" applyNumberFormat="1" applyFont="1">
      <alignment/>
      <protection/>
    </xf>
    <xf numFmtId="216" fontId="23" fillId="0" borderId="0" xfId="20" applyNumberFormat="1" applyFont="1" applyBorder="1" applyAlignment="1" quotePrefix="1">
      <alignment horizontal="left"/>
      <protection/>
    </xf>
    <xf numFmtId="216" fontId="23" fillId="0" borderId="0" xfId="20" applyNumberFormat="1" applyFont="1" applyBorder="1" applyAlignment="1">
      <alignment horizontal="distributed"/>
      <protection/>
    </xf>
    <xf numFmtId="216" fontId="23" fillId="0" borderId="6" xfId="20" applyNumberFormat="1" applyFont="1" applyBorder="1" applyAlignment="1" quotePrefix="1">
      <alignment horizontal="distributed"/>
      <protection/>
    </xf>
    <xf numFmtId="216" fontId="10" fillId="0" borderId="6" xfId="20" applyNumberFormat="1" applyFont="1" applyBorder="1" applyProtection="1">
      <alignment/>
      <protection locked="0"/>
    </xf>
    <xf numFmtId="216" fontId="10" fillId="0" borderId="7" xfId="20" applyNumberFormat="1" applyFont="1" applyBorder="1" applyProtection="1">
      <alignment/>
      <protection locked="0"/>
    </xf>
    <xf numFmtId="216" fontId="10" fillId="0" borderId="8" xfId="20" applyNumberFormat="1" applyFont="1" applyBorder="1" applyProtection="1">
      <alignment/>
      <protection locked="0"/>
    </xf>
    <xf numFmtId="216" fontId="10" fillId="0" borderId="0" xfId="20" applyNumberFormat="1" applyFont="1" applyBorder="1" applyProtection="1">
      <alignment/>
      <protection locked="0"/>
    </xf>
    <xf numFmtId="0" fontId="36" fillId="0" borderId="0" xfId="20" applyFont="1">
      <alignment/>
      <protection/>
    </xf>
    <xf numFmtId="216" fontId="36" fillId="0" borderId="0" xfId="20" applyNumberFormat="1" applyFont="1">
      <alignment/>
      <protection/>
    </xf>
    <xf numFmtId="216" fontId="23" fillId="0" borderId="0" xfId="20" applyNumberFormat="1" applyFont="1">
      <alignment/>
      <protection/>
    </xf>
    <xf numFmtId="49" fontId="23" fillId="0" borderId="0" xfId="20" applyNumberFormat="1" applyFont="1" applyBorder="1" applyAlignment="1" quotePrefix="1">
      <alignment horizontal="distributed"/>
      <protection/>
    </xf>
    <xf numFmtId="216" fontId="23" fillId="0" borderId="0" xfId="20" applyNumberFormat="1" applyFont="1" applyBorder="1" applyAlignment="1" quotePrefix="1">
      <alignment horizontal="distributed"/>
      <protection/>
    </xf>
    <xf numFmtId="0" fontId="23" fillId="0" borderId="0" xfId="20" applyFont="1" applyBorder="1">
      <alignment/>
      <protection/>
    </xf>
    <xf numFmtId="0" fontId="23" fillId="0" borderId="0" xfId="20" applyFont="1" applyBorder="1" applyAlignment="1">
      <alignment horizontal="distributed"/>
      <protection/>
    </xf>
    <xf numFmtId="0" fontId="23" fillId="0" borderId="6" xfId="20" applyFont="1" applyBorder="1" applyAlignment="1">
      <alignment horizontal="distributed"/>
      <protection/>
    </xf>
    <xf numFmtId="216" fontId="23" fillId="0" borderId="0" xfId="20" applyNumberFormat="1" applyFont="1" applyBorder="1">
      <alignment/>
      <protection/>
    </xf>
    <xf numFmtId="216" fontId="23" fillId="0" borderId="6" xfId="20" applyNumberFormat="1" applyFont="1" applyBorder="1" applyAlignment="1">
      <alignment horizontal="distributed"/>
      <protection/>
    </xf>
    <xf numFmtId="216" fontId="5" fillId="0" borderId="0" xfId="20" applyNumberFormat="1" applyFont="1">
      <alignment/>
      <protection/>
    </xf>
    <xf numFmtId="49" fontId="23" fillId="0" borderId="0" xfId="20" applyNumberFormat="1" applyFont="1" applyBorder="1" applyAlignment="1">
      <alignment horizontal="left"/>
      <protection/>
    </xf>
    <xf numFmtId="216" fontId="37" fillId="0" borderId="6" xfId="20" applyNumberFormat="1" applyFont="1" applyBorder="1" applyProtection="1">
      <alignment/>
      <protection locked="0"/>
    </xf>
    <xf numFmtId="216" fontId="37" fillId="0" borderId="7" xfId="20" applyNumberFormat="1" applyFont="1" applyBorder="1" applyProtection="1">
      <alignment/>
      <protection locked="0"/>
    </xf>
    <xf numFmtId="216" fontId="23" fillId="0" borderId="0" xfId="20" applyNumberFormat="1" applyFont="1" applyBorder="1" applyAlignment="1">
      <alignment horizontal="left"/>
      <protection/>
    </xf>
    <xf numFmtId="216" fontId="37" fillId="0" borderId="8" xfId="20" applyNumberFormat="1" applyFont="1" applyBorder="1" applyProtection="1">
      <alignment/>
      <protection locked="0"/>
    </xf>
    <xf numFmtId="216" fontId="37" fillId="0" borderId="0" xfId="20" applyNumberFormat="1" applyFont="1" applyBorder="1" applyProtection="1">
      <alignment/>
      <protection locked="0"/>
    </xf>
    <xf numFmtId="0" fontId="22" fillId="0" borderId="9" xfId="20" applyFont="1" applyBorder="1" applyAlignment="1">
      <alignment horizontal="distributed"/>
      <protection/>
    </xf>
    <xf numFmtId="0" fontId="25" fillId="0" borderId="9" xfId="20" applyFont="1" applyBorder="1" applyAlignment="1">
      <alignment horizontal="distributed"/>
      <protection/>
    </xf>
    <xf numFmtId="0" fontId="23" fillId="0" borderId="10" xfId="20" applyFont="1" applyBorder="1" applyAlignment="1">
      <alignment horizontal="distributed"/>
      <protection/>
    </xf>
    <xf numFmtId="216" fontId="10" fillId="0" borderId="10" xfId="20" applyNumberFormat="1" applyFont="1" applyBorder="1">
      <alignment/>
      <protection/>
    </xf>
    <xf numFmtId="216" fontId="10" fillId="0" borderId="11" xfId="20" applyNumberFormat="1" applyFont="1" applyBorder="1">
      <alignment/>
      <protection/>
    </xf>
    <xf numFmtId="216" fontId="22" fillId="0" borderId="9" xfId="20" applyNumberFormat="1" applyFont="1" applyBorder="1" applyAlignment="1">
      <alignment horizontal="distributed"/>
      <protection/>
    </xf>
    <xf numFmtId="216" fontId="25" fillId="0" borderId="9" xfId="20" applyNumberFormat="1" applyFont="1" applyBorder="1" applyAlignment="1">
      <alignment horizontal="distributed"/>
      <protection/>
    </xf>
    <xf numFmtId="216" fontId="23" fillId="0" borderId="10" xfId="20" applyNumberFormat="1" applyFont="1" applyBorder="1" applyAlignment="1">
      <alignment horizontal="distributed"/>
      <protection/>
    </xf>
    <xf numFmtId="216" fontId="10" fillId="0" borderId="12" xfId="20" applyNumberFormat="1" applyFont="1" applyBorder="1">
      <alignment/>
      <protection/>
    </xf>
    <xf numFmtId="216" fontId="10" fillId="0" borderId="9" xfId="20" applyNumberFormat="1" applyFont="1" applyBorder="1">
      <alignment/>
      <protection/>
    </xf>
    <xf numFmtId="235" fontId="10" fillId="0" borderId="12" xfId="20" applyNumberFormat="1" applyFont="1" applyBorder="1">
      <alignment/>
      <protection/>
    </xf>
    <xf numFmtId="218" fontId="10" fillId="0" borderId="9" xfId="20" applyNumberFormat="1" applyFont="1" applyBorder="1">
      <alignment/>
      <protection/>
    </xf>
    <xf numFmtId="0" fontId="5" fillId="0" borderId="0" xfId="20" applyFont="1" applyProtection="1">
      <alignment/>
      <protection locked="0"/>
    </xf>
    <xf numFmtId="0" fontId="22" fillId="0" borderId="0" xfId="20" applyFont="1">
      <alignment/>
      <protection/>
    </xf>
    <xf numFmtId="0" fontId="25" fillId="0" borderId="0" xfId="20" applyFont="1">
      <alignment/>
      <protection/>
    </xf>
    <xf numFmtId="0" fontId="23" fillId="0" borderId="0" xfId="20" applyFont="1">
      <alignment/>
      <protection/>
    </xf>
    <xf numFmtId="0" fontId="1" fillId="0" borderId="0" xfId="22" applyFont="1" applyAlignment="1">
      <alignment horizontal="left"/>
      <protection/>
    </xf>
    <xf numFmtId="0" fontId="1" fillId="0" borderId="0" xfId="22" applyFont="1">
      <alignment/>
      <protection/>
    </xf>
    <xf numFmtId="0" fontId="39" fillId="0" borderId="0" xfId="22" applyFont="1">
      <alignment/>
      <protection/>
    </xf>
    <xf numFmtId="0" fontId="1" fillId="0" borderId="0" xfId="22" applyFont="1" applyAlignment="1">
      <alignment horizontal="right"/>
      <protection/>
    </xf>
    <xf numFmtId="0" fontId="1" fillId="0" borderId="0" xfId="22" applyFont="1" applyBorder="1">
      <alignment/>
      <protection/>
    </xf>
    <xf numFmtId="0" fontId="39" fillId="0" borderId="0" xfId="22" applyFont="1" applyBorder="1">
      <alignment/>
      <protection/>
    </xf>
    <xf numFmtId="0" fontId="1" fillId="0" borderId="0" xfId="22" applyFont="1" applyBorder="1" applyAlignment="1">
      <alignment horizontal="right"/>
      <protection/>
    </xf>
    <xf numFmtId="190" fontId="1" fillId="0" borderId="0" xfId="22" applyNumberFormat="1" applyFont="1">
      <alignment/>
      <protection/>
    </xf>
    <xf numFmtId="190" fontId="1" fillId="0" borderId="0" xfId="22" applyNumberFormat="1" applyFont="1" applyBorder="1">
      <alignment/>
      <protection/>
    </xf>
    <xf numFmtId="191" fontId="1" fillId="0" borderId="0" xfId="22" applyNumberFormat="1" applyFont="1">
      <alignment/>
      <protection/>
    </xf>
    <xf numFmtId="217" fontId="1" fillId="0" borderId="0" xfId="22" applyNumberFormat="1" applyFont="1" applyFill="1" applyAlignment="1">
      <alignment horizontal="left"/>
      <protection/>
    </xf>
    <xf numFmtId="218" fontId="1" fillId="0" borderId="0" xfId="22" applyNumberFormat="1" applyFont="1" applyFill="1" applyBorder="1">
      <alignment/>
      <protection/>
    </xf>
    <xf numFmtId="0" fontId="1" fillId="0" borderId="0" xfId="22" applyFont="1" applyFill="1">
      <alignment/>
      <protection/>
    </xf>
    <xf numFmtId="0" fontId="39" fillId="0" borderId="0" xfId="22" applyFont="1" applyFill="1">
      <alignment/>
      <protection/>
    </xf>
    <xf numFmtId="0" fontId="19" fillId="0" borderId="0" xfId="22" applyFont="1">
      <alignment/>
      <protection/>
    </xf>
    <xf numFmtId="0" fontId="12" fillId="0" borderId="0" xfId="22" applyFont="1" applyAlignment="1">
      <alignment horizontal="centerContinuous"/>
      <protection/>
    </xf>
    <xf numFmtId="0" fontId="23" fillId="0" borderId="0" xfId="22" applyFont="1" applyAlignment="1">
      <alignment horizontal="centerContinuous"/>
      <protection/>
    </xf>
    <xf numFmtId="0" fontId="12" fillId="0" borderId="0" xfId="22" applyFont="1" applyAlignment="1">
      <alignment horizontal="right"/>
      <protection/>
    </xf>
    <xf numFmtId="0" fontId="12" fillId="0" borderId="0" xfId="22" applyFont="1" applyAlignment="1">
      <alignment horizontal="left"/>
      <protection/>
    </xf>
    <xf numFmtId="0" fontId="12" fillId="0" borderId="0" xfId="22" applyFont="1">
      <alignment/>
      <protection/>
    </xf>
    <xf numFmtId="0" fontId="40" fillId="0" borderId="0" xfId="22" applyFont="1" applyAlignment="1">
      <alignment horizontal="right"/>
      <protection/>
    </xf>
    <xf numFmtId="217" fontId="40" fillId="0" borderId="0" xfId="22" applyNumberFormat="1" applyFont="1" applyAlignment="1">
      <alignment horizontal="right"/>
      <protection/>
    </xf>
    <xf numFmtId="218" fontId="40" fillId="0" borderId="0" xfId="22" applyNumberFormat="1" applyFont="1" applyBorder="1" applyAlignment="1">
      <alignment horizontal="right"/>
      <protection/>
    </xf>
    <xf numFmtId="41" fontId="14" fillId="0" borderId="0" xfId="24" applyFont="1" applyAlignment="1">
      <alignment/>
    </xf>
    <xf numFmtId="41" fontId="14" fillId="0" borderId="0" xfId="24" applyFont="1" applyAlignment="1">
      <alignment horizontal="centerContinuous"/>
    </xf>
    <xf numFmtId="41" fontId="41" fillId="0" borderId="0" xfId="24" applyFont="1" applyAlignment="1">
      <alignment horizontal="centerContinuous"/>
    </xf>
    <xf numFmtId="0" fontId="13" fillId="0" borderId="0" xfId="22" applyFont="1" applyAlignment="1">
      <alignment horizontal="right"/>
      <protection/>
    </xf>
    <xf numFmtId="0" fontId="13" fillId="0" borderId="0" xfId="22" applyFont="1" applyAlignment="1">
      <alignment horizontal="left"/>
      <protection/>
    </xf>
    <xf numFmtId="0" fontId="14" fillId="0" borderId="0" xfId="22" applyFont="1" applyAlignment="1">
      <alignment horizontal="right"/>
      <protection/>
    </xf>
    <xf numFmtId="217" fontId="14" fillId="0" borderId="0" xfId="22" applyNumberFormat="1" applyFont="1" applyAlignment="1">
      <alignment horizontal="right"/>
      <protection/>
    </xf>
    <xf numFmtId="218" fontId="14" fillId="0" borderId="0" xfId="22" applyNumberFormat="1" applyFont="1" applyBorder="1" applyAlignment="1">
      <alignment horizontal="right"/>
      <protection/>
    </xf>
    <xf numFmtId="0" fontId="15" fillId="0" borderId="0" xfId="22" applyFont="1">
      <alignment/>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19" fillId="0" borderId="0" xfId="22" applyFont="1" applyAlignment="1">
      <alignment horizontal="right"/>
      <protection/>
    </xf>
    <xf numFmtId="217" fontId="15" fillId="0" borderId="0" xfId="22" applyNumberFormat="1" applyFont="1" applyAlignment="1">
      <alignment horizontal="center"/>
      <protection/>
    </xf>
    <xf numFmtId="218" fontId="19" fillId="0" borderId="0" xfId="22" applyNumberFormat="1" applyFont="1" applyBorder="1" applyAlignment="1">
      <alignment horizontal="right"/>
      <protection/>
    </xf>
    <xf numFmtId="0" fontId="15" fillId="0" borderId="0" xfId="22" applyFont="1" applyAlignment="1">
      <alignment horizontal="center"/>
      <protection/>
    </xf>
    <xf numFmtId="0" fontId="39" fillId="0" borderId="17" xfId="22" applyFont="1" applyBorder="1" applyAlignment="1">
      <alignment horizontal="center" vertical="center"/>
      <protection/>
    </xf>
    <xf numFmtId="0" fontId="17" fillId="0" borderId="0" xfId="22" applyFont="1" applyAlignment="1">
      <alignment horizontal="center" vertical="center"/>
      <protection/>
    </xf>
    <xf numFmtId="0" fontId="39" fillId="0" borderId="18" xfId="22" applyFont="1" applyBorder="1" applyAlignment="1">
      <alignment horizontal="center" vertical="center"/>
      <protection/>
    </xf>
    <xf numFmtId="190" fontId="17" fillId="0" borderId="18" xfId="22" applyNumberFormat="1" applyFont="1" applyBorder="1" applyAlignment="1" quotePrefix="1">
      <alignment horizontal="center" vertical="center"/>
      <protection/>
    </xf>
    <xf numFmtId="190" fontId="17" fillId="0" borderId="18" xfId="22" applyNumberFormat="1" applyFont="1" applyBorder="1" applyAlignment="1">
      <alignment horizontal="center" vertical="center"/>
      <protection/>
    </xf>
    <xf numFmtId="217" fontId="17" fillId="0" borderId="19" xfId="22" applyNumberFormat="1" applyFont="1" applyBorder="1" applyAlignment="1" quotePrefix="1">
      <alignment horizontal="center" vertical="center"/>
      <protection/>
    </xf>
    <xf numFmtId="218" fontId="17" fillId="0" borderId="20" xfId="22" applyNumberFormat="1" applyFont="1" applyBorder="1" applyAlignment="1">
      <alignment horizontal="center" vertical="center"/>
      <protection/>
    </xf>
    <xf numFmtId="0" fontId="19" fillId="0" borderId="0" xfId="22" applyFont="1" applyBorder="1" applyAlignment="1">
      <alignment vertical="center"/>
      <protection/>
    </xf>
    <xf numFmtId="0" fontId="17" fillId="0" borderId="0" xfId="22" applyFont="1" applyBorder="1" applyAlignment="1" quotePrefix="1">
      <alignment horizontal="left" vertical="top"/>
      <protection/>
    </xf>
    <xf numFmtId="0" fontId="39" fillId="0" borderId="6" xfId="22" applyFont="1" applyBorder="1" applyAlignment="1">
      <alignment horizontal="left" vertical="center"/>
      <protection/>
    </xf>
    <xf numFmtId="0" fontId="39" fillId="0" borderId="8" xfId="22" applyFont="1" applyBorder="1" applyAlignment="1">
      <alignment horizontal="left" vertical="center"/>
      <protection/>
    </xf>
    <xf numFmtId="0" fontId="39" fillId="0" borderId="7" xfId="22" applyFont="1" applyBorder="1" applyAlignment="1">
      <alignment horizontal="left" vertical="center"/>
      <protection/>
    </xf>
    <xf numFmtId="0" fontId="39" fillId="0" borderId="14" xfId="22" applyFont="1" applyBorder="1" applyAlignment="1">
      <alignment horizontal="left" vertical="center"/>
      <protection/>
    </xf>
    <xf numFmtId="0" fontId="39" fillId="0" borderId="16" xfId="22" applyFont="1" applyBorder="1" applyAlignment="1">
      <alignment horizontal="left" vertical="center"/>
      <protection/>
    </xf>
    <xf numFmtId="0" fontId="39" fillId="0" borderId="15" xfId="22" applyFont="1" applyBorder="1" applyAlignment="1">
      <alignment horizontal="left" vertical="center"/>
      <protection/>
    </xf>
    <xf numFmtId="0" fontId="5" fillId="0" borderId="14" xfId="22" applyFont="1" applyBorder="1" applyAlignment="1">
      <alignment vertical="center"/>
      <protection/>
    </xf>
    <xf numFmtId="190" fontId="17" fillId="0" borderId="6" xfId="22" applyNumberFormat="1" applyFont="1" applyBorder="1" applyAlignment="1" quotePrefix="1">
      <alignment horizontal="center" vertical="center"/>
      <protection/>
    </xf>
    <xf numFmtId="190" fontId="17" fillId="0" borderId="6" xfId="22" applyNumberFormat="1" applyFont="1" applyBorder="1" applyAlignment="1">
      <alignment horizontal="center" vertical="center"/>
      <protection/>
    </xf>
    <xf numFmtId="217" fontId="17" fillId="0" borderId="0" xfId="22" applyNumberFormat="1" applyFont="1" applyBorder="1" applyAlignment="1" quotePrefix="1">
      <alignment horizontal="center" vertical="center"/>
      <protection/>
    </xf>
    <xf numFmtId="218" fontId="17" fillId="0" borderId="7" xfId="22" applyNumberFormat="1" applyFont="1" applyBorder="1" applyAlignment="1">
      <alignment horizontal="center" vertical="center"/>
      <protection/>
    </xf>
    <xf numFmtId="0" fontId="17" fillId="0" borderId="0" xfId="22" applyFont="1" applyAlignment="1">
      <alignment vertical="center"/>
      <protection/>
    </xf>
    <xf numFmtId="0" fontId="36" fillId="0" borderId="6" xfId="22" applyFont="1" applyBorder="1">
      <alignment/>
      <protection/>
    </xf>
    <xf numFmtId="216" fontId="11" fillId="0" borderId="6" xfId="22" applyNumberFormat="1" applyFont="1" applyBorder="1" applyAlignment="1">
      <alignment/>
      <protection/>
    </xf>
    <xf numFmtId="216" fontId="11" fillId="0" borderId="7" xfId="22" applyNumberFormat="1" applyFont="1" applyBorder="1" applyAlignment="1">
      <alignment/>
      <protection/>
    </xf>
    <xf numFmtId="216" fontId="11" fillId="0" borderId="0" xfId="22" applyNumberFormat="1" applyFont="1" applyBorder="1" applyAlignment="1">
      <alignment/>
      <protection/>
    </xf>
    <xf numFmtId="216" fontId="11" fillId="0" borderId="8" xfId="22" applyNumberFormat="1" applyFont="1" applyBorder="1" applyAlignment="1">
      <alignment/>
      <protection/>
    </xf>
    <xf numFmtId="217" fontId="11" fillId="0" borderId="0" xfId="22" applyNumberFormat="1" applyFont="1" applyBorder="1">
      <alignment/>
      <protection/>
    </xf>
    <xf numFmtId="218" fontId="11" fillId="0" borderId="7" xfId="22" applyNumberFormat="1" applyFont="1" applyBorder="1">
      <alignment/>
      <protection/>
    </xf>
    <xf numFmtId="0" fontId="44" fillId="0" borderId="0" xfId="22" applyFont="1">
      <alignment/>
      <protection/>
    </xf>
    <xf numFmtId="0" fontId="19" fillId="0" borderId="0" xfId="22" applyFont="1" applyBorder="1">
      <alignment/>
      <protection/>
    </xf>
    <xf numFmtId="0" fontId="19" fillId="0" borderId="0" xfId="22" applyFont="1" applyBorder="1" applyAlignment="1" quotePrefix="1">
      <alignment horizontal="left"/>
      <protection/>
    </xf>
    <xf numFmtId="0" fontId="24" fillId="0" borderId="0" xfId="22" applyFont="1" applyBorder="1" applyAlignment="1">
      <alignment horizontal="distributed"/>
      <protection/>
    </xf>
    <xf numFmtId="0" fontId="24" fillId="0" borderId="6" xfId="22" applyFont="1" applyBorder="1">
      <alignment/>
      <protection/>
    </xf>
    <xf numFmtId="0" fontId="44" fillId="0" borderId="0" xfId="22" applyFont="1" applyBorder="1">
      <alignment/>
      <protection/>
    </xf>
    <xf numFmtId="0" fontId="24" fillId="0" borderId="6" xfId="22" applyFont="1" applyBorder="1" applyAlignment="1" quotePrefix="1">
      <alignment horizontal="distributed"/>
      <protection/>
    </xf>
    <xf numFmtId="216" fontId="11" fillId="0" borderId="6" xfId="22" applyNumberFormat="1" applyFont="1" applyBorder="1" applyAlignment="1" applyProtection="1">
      <alignment/>
      <protection locked="0"/>
    </xf>
    <xf numFmtId="216" fontId="11" fillId="0" borderId="7" xfId="22" applyNumberFormat="1" applyFont="1" applyBorder="1" applyAlignment="1" applyProtection="1">
      <alignment/>
      <protection locked="0"/>
    </xf>
    <xf numFmtId="216" fontId="11" fillId="0" borderId="0" xfId="22" applyNumberFormat="1" applyFont="1" applyBorder="1" applyAlignment="1" applyProtection="1">
      <alignment/>
      <protection locked="0"/>
    </xf>
    <xf numFmtId="216" fontId="11" fillId="0" borderId="8" xfId="22" applyNumberFormat="1" applyFont="1" applyBorder="1" applyAlignment="1" applyProtection="1">
      <alignment/>
      <protection locked="0"/>
    </xf>
    <xf numFmtId="0" fontId="23" fillId="0" borderId="0" xfId="22" applyFont="1" applyBorder="1" applyAlignment="1">
      <alignment horizontal="left" vertical="center"/>
      <protection/>
    </xf>
    <xf numFmtId="0" fontId="5" fillId="0" borderId="0" xfId="22" applyFont="1">
      <alignment/>
      <protection/>
    </xf>
    <xf numFmtId="0" fontId="45" fillId="0" borderId="0" xfId="22" applyFont="1">
      <alignment/>
      <protection/>
    </xf>
    <xf numFmtId="41" fontId="46" fillId="0" borderId="0" xfId="24" applyFont="1" applyAlignment="1">
      <alignment/>
    </xf>
    <xf numFmtId="192" fontId="19" fillId="0" borderId="0" xfId="22" applyNumberFormat="1" applyFont="1" applyBorder="1" applyAlignment="1" quotePrefix="1">
      <alignment horizontal="center"/>
      <protection/>
    </xf>
    <xf numFmtId="0" fontId="29" fillId="0" borderId="0" xfId="22" applyFont="1">
      <alignment/>
      <protection/>
    </xf>
    <xf numFmtId="0" fontId="20" fillId="0" borderId="0" xfId="22" applyFont="1">
      <alignment/>
      <protection/>
    </xf>
    <xf numFmtId="0" fontId="20" fillId="0" borderId="0" xfId="22" applyFont="1" applyAlignment="1">
      <alignment vertical="center"/>
      <protection/>
    </xf>
    <xf numFmtId="0" fontId="36" fillId="0" borderId="10" xfId="22" applyFont="1" applyBorder="1" applyAlignment="1">
      <alignment/>
      <protection/>
    </xf>
    <xf numFmtId="216" fontId="11" fillId="0" borderId="10" xfId="22" applyNumberFormat="1" applyFont="1" applyBorder="1" applyAlignment="1">
      <alignment/>
      <protection/>
    </xf>
    <xf numFmtId="216" fontId="11" fillId="0" borderId="11" xfId="22" applyNumberFormat="1" applyFont="1" applyBorder="1" applyAlignment="1">
      <alignment/>
      <protection/>
    </xf>
    <xf numFmtId="216" fontId="11" fillId="0" borderId="9" xfId="22" applyNumberFormat="1" applyFont="1" applyBorder="1" applyAlignment="1">
      <alignment/>
      <protection/>
    </xf>
    <xf numFmtId="216" fontId="11" fillId="0" borderId="12" xfId="22" applyNumberFormat="1" applyFont="1" applyBorder="1" applyAlignment="1">
      <alignment/>
      <protection/>
    </xf>
    <xf numFmtId="217" fontId="11" fillId="0" borderId="9" xfId="22" applyNumberFormat="1" applyFont="1" applyBorder="1" applyAlignment="1">
      <alignment/>
      <protection/>
    </xf>
    <xf numFmtId="218" fontId="11" fillId="0" borderId="11" xfId="22" applyNumberFormat="1" applyFont="1" applyBorder="1" applyAlignment="1">
      <alignment/>
      <protection/>
    </xf>
    <xf numFmtId="0" fontId="44" fillId="0" borderId="0" xfId="22" applyFont="1" applyAlignment="1">
      <alignment vertical="center"/>
      <protection/>
    </xf>
    <xf numFmtId="0" fontId="24" fillId="0" borderId="0" xfId="22" applyFont="1">
      <alignment/>
      <protection/>
    </xf>
    <xf numFmtId="0" fontId="36" fillId="0" borderId="0" xfId="22" applyFont="1" applyProtection="1">
      <alignment/>
      <protection locked="0"/>
    </xf>
    <xf numFmtId="216" fontId="36" fillId="0" borderId="0" xfId="22" applyNumberFormat="1" applyFont="1" applyAlignment="1" applyProtection="1">
      <alignment/>
      <protection locked="0"/>
    </xf>
    <xf numFmtId="216" fontId="36" fillId="0" borderId="0" xfId="22" applyNumberFormat="1" applyFont="1" applyBorder="1" applyAlignment="1" applyProtection="1">
      <alignment/>
      <protection locked="0"/>
    </xf>
    <xf numFmtId="217" fontId="23" fillId="0" borderId="0" xfId="22" applyNumberFormat="1" applyFont="1" applyProtection="1">
      <alignment/>
      <protection locked="0"/>
    </xf>
    <xf numFmtId="218" fontId="36" fillId="0" borderId="0" xfId="22" applyNumberFormat="1" applyFont="1" applyBorder="1" applyProtection="1">
      <alignment/>
      <protection locked="0"/>
    </xf>
    <xf numFmtId="191" fontId="36" fillId="0" borderId="0" xfId="22" applyNumberFormat="1" applyFont="1" applyProtection="1">
      <alignment/>
      <protection locked="0"/>
    </xf>
    <xf numFmtId="0" fontId="23" fillId="0" borderId="0" xfId="22" applyFont="1" applyProtection="1">
      <alignment/>
      <protection locked="0"/>
    </xf>
    <xf numFmtId="216" fontId="39" fillId="0" borderId="6" xfId="22" applyNumberFormat="1" applyFont="1" applyBorder="1" applyAlignment="1">
      <alignment/>
      <protection/>
    </xf>
    <xf numFmtId="216" fontId="39" fillId="0" borderId="8" xfId="22" applyNumberFormat="1" applyFont="1" applyBorder="1" applyAlignment="1">
      <alignment/>
      <protection/>
    </xf>
    <xf numFmtId="216" fontId="39" fillId="0" borderId="7" xfId="22" applyNumberFormat="1" applyFont="1" applyBorder="1" applyAlignment="1">
      <alignment/>
      <protection/>
    </xf>
    <xf numFmtId="216" fontId="39" fillId="0" borderId="0" xfId="22" applyNumberFormat="1" applyFont="1" applyBorder="1" applyAlignment="1">
      <alignment/>
      <protection/>
    </xf>
    <xf numFmtId="216" fontId="39" fillId="0" borderId="14" xfId="22" applyNumberFormat="1" applyFont="1" applyBorder="1" applyAlignment="1">
      <alignment/>
      <protection/>
    </xf>
    <xf numFmtId="216" fontId="39" fillId="0" borderId="15" xfId="22" applyNumberFormat="1" applyFont="1" applyBorder="1" applyAlignment="1">
      <alignment/>
      <protection/>
    </xf>
    <xf numFmtId="216" fontId="17" fillId="0" borderId="6" xfId="22" applyNumberFormat="1" applyFont="1" applyBorder="1" applyAlignment="1" quotePrefix="1">
      <alignment/>
      <protection/>
    </xf>
    <xf numFmtId="216" fontId="17" fillId="0" borderId="6" xfId="22" applyNumberFormat="1" applyFont="1" applyBorder="1" applyAlignment="1">
      <alignment/>
      <protection/>
    </xf>
    <xf numFmtId="217" fontId="17" fillId="0" borderId="6" xfId="22" applyNumberFormat="1" applyFont="1" applyBorder="1" applyAlignment="1" quotePrefix="1">
      <alignment horizontal="center" vertical="center"/>
      <protection/>
    </xf>
    <xf numFmtId="218" fontId="17" fillId="0" borderId="0" xfId="22" applyNumberFormat="1" applyFont="1" applyBorder="1" applyAlignment="1">
      <alignment horizontal="center" vertical="center"/>
      <protection/>
    </xf>
    <xf numFmtId="0" fontId="17" fillId="0" borderId="0" xfId="22" applyFont="1" applyBorder="1" applyAlignment="1" quotePrefix="1">
      <alignment horizontal="left"/>
      <protection/>
    </xf>
    <xf numFmtId="0" fontId="36" fillId="0" borderId="0" xfId="22" applyFont="1" applyBorder="1">
      <alignment/>
      <protection/>
    </xf>
    <xf numFmtId="217" fontId="11" fillId="0" borderId="6" xfId="22" applyNumberFormat="1" applyFont="1" applyBorder="1">
      <alignment/>
      <protection/>
    </xf>
    <xf numFmtId="218" fontId="11" fillId="0" borderId="0" xfId="22" applyNumberFormat="1" applyFont="1" applyBorder="1">
      <alignment/>
      <protection/>
    </xf>
    <xf numFmtId="0" fontId="24" fillId="0" borderId="0" xfId="22" applyFont="1" applyBorder="1" applyAlignment="1" quotePrefix="1">
      <alignment horizontal="distributed"/>
      <protection/>
    </xf>
    <xf numFmtId="0" fontId="47" fillId="0" borderId="6" xfId="22" applyFont="1" applyBorder="1" applyAlignment="1" quotePrefix="1">
      <alignment horizontal="distributed"/>
      <protection/>
    </xf>
    <xf numFmtId="0" fontId="24" fillId="0" borderId="0" xfId="22" applyFont="1" applyBorder="1">
      <alignment/>
      <protection/>
    </xf>
    <xf numFmtId="0" fontId="47" fillId="0" borderId="6" xfId="22" applyFont="1" applyBorder="1">
      <alignment/>
      <protection/>
    </xf>
    <xf numFmtId="192" fontId="19" fillId="0" borderId="0" xfId="22" applyNumberFormat="1" applyFont="1" applyBorder="1" applyAlignment="1">
      <alignment horizontal="center"/>
      <protection/>
    </xf>
    <xf numFmtId="49" fontId="16" fillId="0" borderId="0" xfId="22" applyNumberFormat="1" applyFont="1" applyBorder="1" applyAlignment="1">
      <alignment horizontal="left"/>
      <protection/>
    </xf>
    <xf numFmtId="0" fontId="10" fillId="0" borderId="0" xfId="22" applyFont="1" applyAlignment="1">
      <alignment/>
      <protection/>
    </xf>
    <xf numFmtId="217" fontId="11" fillId="0" borderId="10" xfId="22" applyNumberFormat="1" applyFont="1" applyBorder="1" applyAlignment="1">
      <alignment/>
      <protection/>
    </xf>
    <xf numFmtId="218" fontId="11" fillId="0" borderId="9" xfId="22" applyNumberFormat="1" applyFont="1" applyBorder="1" applyAlignment="1">
      <alignment/>
      <protection/>
    </xf>
    <xf numFmtId="217" fontId="22" fillId="0" borderId="0" xfId="22" applyNumberFormat="1" applyFont="1" applyFill="1">
      <alignment/>
      <protection/>
    </xf>
    <xf numFmtId="218" fontId="29" fillId="0" borderId="0" xfId="22" applyNumberFormat="1" applyFont="1" applyFill="1" applyBorder="1">
      <alignment/>
      <protection/>
    </xf>
    <xf numFmtId="0" fontId="36" fillId="0" borderId="0" xfId="22" applyFont="1" applyFill="1">
      <alignment/>
      <protection/>
    </xf>
    <xf numFmtId="0" fontId="22" fillId="0" borderId="0" xfId="22" applyFont="1">
      <alignment/>
      <protection/>
    </xf>
    <xf numFmtId="0" fontId="36" fillId="0" borderId="0" xfId="22" applyFont="1">
      <alignment/>
      <protection/>
    </xf>
    <xf numFmtId="190" fontId="44" fillId="0" borderId="0" xfId="22" applyNumberFormat="1" applyFont="1">
      <alignment/>
      <protection/>
    </xf>
    <xf numFmtId="190" fontId="44" fillId="0" borderId="0" xfId="22" applyNumberFormat="1" applyFont="1" applyBorder="1">
      <alignment/>
      <protection/>
    </xf>
    <xf numFmtId="190" fontId="48" fillId="0" borderId="0" xfId="22" applyNumberFormat="1" applyFont="1">
      <alignment/>
      <protection/>
    </xf>
    <xf numFmtId="191" fontId="44" fillId="0" borderId="0" xfId="22" applyNumberFormat="1" applyFont="1">
      <alignment/>
      <protection/>
    </xf>
    <xf numFmtId="217" fontId="22" fillId="3" borderId="0" xfId="22" applyNumberFormat="1" applyFont="1" applyFill="1">
      <alignment/>
      <protection/>
    </xf>
    <xf numFmtId="218" fontId="29" fillId="3" borderId="0" xfId="22" applyNumberFormat="1" applyFont="1" applyFill="1" applyBorder="1">
      <alignment/>
      <protection/>
    </xf>
    <xf numFmtId="0" fontId="36" fillId="3" borderId="0" xfId="22" applyFont="1" applyFill="1">
      <alignment/>
      <protection/>
    </xf>
    <xf numFmtId="0" fontId="1" fillId="0" borderId="0" xfId="21" applyFont="1" applyAlignment="1">
      <alignment horizontal="left"/>
      <protection/>
    </xf>
    <xf numFmtId="0" fontId="1" fillId="0" borderId="0" xfId="21" applyFont="1">
      <alignment/>
      <protection/>
    </xf>
    <xf numFmtId="0" fontId="10" fillId="0" borderId="0" xfId="21" applyFont="1">
      <alignment/>
      <protection/>
    </xf>
    <xf numFmtId="0" fontId="1" fillId="0" borderId="0" xfId="21" applyFont="1" applyAlignment="1">
      <alignment horizontal="right"/>
      <protection/>
    </xf>
    <xf numFmtId="0" fontId="5" fillId="0" borderId="0" xfId="21" applyFont="1">
      <alignment/>
      <protection/>
    </xf>
    <xf numFmtId="0" fontId="40" fillId="0" borderId="0" xfId="21" applyFont="1" applyAlignment="1">
      <alignment horizontal="center"/>
      <protection/>
    </xf>
    <xf numFmtId="0" fontId="5" fillId="0" borderId="0" xfId="21" applyFont="1" applyAlignment="1">
      <alignment horizontal="center"/>
      <protection/>
    </xf>
    <xf numFmtId="0" fontId="30" fillId="0" borderId="0" xfId="21" applyFont="1" applyAlignment="1">
      <alignment horizontal="right"/>
      <protection/>
    </xf>
    <xf numFmtId="0" fontId="30" fillId="0" borderId="0" xfId="21" applyFont="1" applyAlignment="1">
      <alignment horizontal="left"/>
      <protection/>
    </xf>
    <xf numFmtId="0" fontId="5" fillId="0" borderId="0" xfId="21" applyFont="1" applyAlignment="1">
      <alignment/>
      <protection/>
    </xf>
    <xf numFmtId="0" fontId="37" fillId="0" borderId="0" xfId="21" applyFont="1">
      <alignment/>
      <protection/>
    </xf>
    <xf numFmtId="0" fontId="18" fillId="0" borderId="0" xfId="21" applyFont="1" applyAlignment="1">
      <alignment horizontal="centerContinuous" vertical="top"/>
      <protection/>
    </xf>
    <xf numFmtId="0" fontId="17" fillId="0" borderId="0" xfId="21" applyFont="1" applyAlignment="1">
      <alignment horizontal="centerContinuous" vertical="top"/>
      <protection/>
    </xf>
    <xf numFmtId="0" fontId="18" fillId="0" borderId="0" xfId="21" applyFont="1" applyAlignment="1">
      <alignment horizontal="right" vertical="center"/>
      <protection/>
    </xf>
    <xf numFmtId="0" fontId="18" fillId="0" borderId="0" xfId="21" applyFont="1" applyAlignment="1">
      <alignment horizontal="left" vertical="center"/>
      <protection/>
    </xf>
    <xf numFmtId="0" fontId="19" fillId="0" borderId="0" xfId="21" applyFont="1" applyAlignment="1">
      <alignment horizontal="right"/>
      <protection/>
    </xf>
    <xf numFmtId="0" fontId="17" fillId="0" borderId="21" xfId="21" applyFont="1" applyBorder="1">
      <alignment/>
      <protection/>
    </xf>
    <xf numFmtId="0" fontId="17" fillId="0" borderId="21" xfId="21" applyFont="1" applyBorder="1" applyAlignment="1" quotePrefix="1">
      <alignment horizontal="left"/>
      <protection/>
    </xf>
    <xf numFmtId="0" fontId="17" fillId="0" borderId="17" xfId="21" applyFont="1" applyBorder="1">
      <alignment/>
      <protection/>
    </xf>
    <xf numFmtId="0" fontId="17" fillId="0" borderId="2" xfId="21" applyFont="1" applyBorder="1" applyAlignment="1">
      <alignment horizontal="centerContinuous" vertical="center"/>
      <protection/>
    </xf>
    <xf numFmtId="0" fontId="17" fillId="0" borderId="3" xfId="21" applyFont="1" applyBorder="1" applyAlignment="1">
      <alignment horizontal="centerContinuous" vertical="center"/>
      <protection/>
    </xf>
    <xf numFmtId="0" fontId="17" fillId="0" borderId="19" xfId="21" applyFont="1" applyBorder="1" applyAlignment="1">
      <alignment vertical="center"/>
      <protection/>
    </xf>
    <xf numFmtId="0" fontId="16" fillId="0" borderId="19" xfId="21" applyFont="1" applyBorder="1" applyAlignment="1">
      <alignment vertical="center"/>
      <protection/>
    </xf>
    <xf numFmtId="0" fontId="17" fillId="0" borderId="18" xfId="21" applyFont="1" applyBorder="1" applyAlignment="1">
      <alignment horizontal="left" vertical="center"/>
      <protection/>
    </xf>
    <xf numFmtId="0" fontId="17" fillId="0" borderId="18" xfId="21" applyFont="1" applyBorder="1" applyAlignment="1" quotePrefix="1">
      <alignment horizontal="center" vertical="center"/>
      <protection/>
    </xf>
    <xf numFmtId="0" fontId="17" fillId="0" borderId="20" xfId="21" applyFont="1" applyBorder="1" applyAlignment="1">
      <alignment horizontal="center" vertical="center"/>
      <protection/>
    </xf>
    <xf numFmtId="49" fontId="17" fillId="0" borderId="6" xfId="21" applyNumberFormat="1" applyFont="1" applyBorder="1" applyAlignment="1" applyProtection="1" quotePrefix="1">
      <alignment horizontal="distributed"/>
      <protection/>
    </xf>
    <xf numFmtId="216" fontId="11" fillId="0" borderId="6" xfId="21" applyNumberFormat="1" applyFont="1" applyBorder="1" applyProtection="1">
      <alignment/>
      <protection/>
    </xf>
    <xf numFmtId="216" fontId="11" fillId="0" borderId="7" xfId="21" applyNumberFormat="1" applyFont="1" applyBorder="1" applyProtection="1">
      <alignment/>
      <protection/>
    </xf>
    <xf numFmtId="216" fontId="11" fillId="0" borderId="0" xfId="21" applyNumberFormat="1" applyFont="1" applyBorder="1" applyProtection="1">
      <alignment/>
      <protection/>
    </xf>
    <xf numFmtId="216" fontId="11" fillId="0" borderId="8" xfId="21" applyNumberFormat="1" applyFont="1" applyBorder="1" applyProtection="1">
      <alignment/>
      <protection/>
    </xf>
    <xf numFmtId="216" fontId="11" fillId="0" borderId="15" xfId="21" applyNumberFormat="1" applyFont="1" applyBorder="1" applyProtection="1">
      <alignment/>
      <protection/>
    </xf>
    <xf numFmtId="217" fontId="11" fillId="0" borderId="6" xfId="21" applyNumberFormat="1" applyFont="1" applyBorder="1" applyProtection="1">
      <alignment/>
      <protection/>
    </xf>
    <xf numFmtId="188" fontId="11" fillId="0" borderId="7" xfId="21" applyNumberFormat="1" applyFont="1" applyBorder="1" applyAlignment="1" applyProtection="1">
      <alignment/>
      <protection/>
    </xf>
    <xf numFmtId="0" fontId="19" fillId="0" borderId="0" xfId="21" applyFont="1" applyAlignment="1">
      <alignment vertical="top"/>
      <protection/>
    </xf>
    <xf numFmtId="49" fontId="19" fillId="0" borderId="0" xfId="21" applyNumberFormat="1" applyFont="1" applyBorder="1" applyAlignment="1" quotePrefix="1">
      <alignment horizontal="left" vertical="top"/>
      <protection/>
    </xf>
    <xf numFmtId="49" fontId="24" fillId="0" borderId="0" xfId="21" applyNumberFormat="1" applyFont="1" applyBorder="1" applyAlignment="1" quotePrefix="1">
      <alignment horizontal="left" vertical="top"/>
      <protection/>
    </xf>
    <xf numFmtId="49" fontId="25" fillId="0" borderId="6" xfId="21" applyNumberFormat="1" applyFont="1" applyBorder="1" applyAlignment="1" quotePrefix="1">
      <alignment horizontal="distributed"/>
      <protection/>
    </xf>
    <xf numFmtId="216" fontId="11" fillId="0" borderId="6" xfId="21" applyNumberFormat="1" applyFont="1" applyBorder="1">
      <alignment/>
      <protection/>
    </xf>
    <xf numFmtId="216" fontId="11" fillId="0" borderId="7" xfId="21" applyNumberFormat="1" applyFont="1" applyBorder="1">
      <alignment/>
      <protection/>
    </xf>
    <xf numFmtId="216" fontId="11" fillId="0" borderId="0" xfId="21" applyNumberFormat="1" applyFont="1" applyBorder="1">
      <alignment/>
      <protection/>
    </xf>
    <xf numFmtId="216" fontId="11" fillId="0" borderId="8" xfId="21" applyNumberFormat="1" applyFont="1" applyBorder="1">
      <alignment/>
      <protection/>
    </xf>
    <xf numFmtId="217" fontId="11" fillId="0" borderId="6" xfId="21" applyNumberFormat="1" applyFont="1" applyBorder="1">
      <alignment/>
      <protection/>
    </xf>
    <xf numFmtId="188" fontId="11" fillId="0" borderId="7" xfId="21" applyNumberFormat="1" applyFont="1" applyBorder="1">
      <alignment/>
      <protection/>
    </xf>
    <xf numFmtId="0" fontId="19" fillId="0" borderId="0" xfId="21" applyFont="1" applyAlignment="1">
      <alignment/>
      <protection/>
    </xf>
    <xf numFmtId="49" fontId="19" fillId="0" borderId="6" xfId="21" applyNumberFormat="1" applyFont="1" applyBorder="1" applyAlignment="1" applyProtection="1" quotePrefix="1">
      <alignment horizontal="distributed"/>
      <protection/>
    </xf>
    <xf numFmtId="216" fontId="11" fillId="0" borderId="6" xfId="21" applyNumberFormat="1" applyFont="1" applyBorder="1" applyAlignment="1" applyProtection="1">
      <alignment horizontal="justify" vertical="center"/>
      <protection locked="0"/>
    </xf>
    <xf numFmtId="216" fontId="11" fillId="0" borderId="7" xfId="21" applyNumberFormat="1" applyFont="1" applyBorder="1" applyAlignment="1" applyProtection="1">
      <alignment horizontal="justify" vertical="center"/>
      <protection locked="0"/>
    </xf>
    <xf numFmtId="216" fontId="11" fillId="0" borderId="0" xfId="21" applyNumberFormat="1" applyFont="1" applyBorder="1" applyAlignment="1" applyProtection="1">
      <alignment horizontal="justify" vertical="center"/>
      <protection locked="0"/>
    </xf>
    <xf numFmtId="217" fontId="11" fillId="0" borderId="6" xfId="21" applyNumberFormat="1" applyFont="1" applyBorder="1" applyAlignment="1">
      <alignment horizontal="justify" vertical="center"/>
      <protection/>
    </xf>
    <xf numFmtId="218" fontId="11" fillId="0" borderId="7" xfId="21" applyNumberFormat="1" applyFont="1" applyBorder="1" applyAlignment="1">
      <alignment horizontal="justify" vertical="center"/>
      <protection/>
    </xf>
    <xf numFmtId="0" fontId="16" fillId="0" borderId="0" xfId="21" applyFont="1" applyAlignment="1">
      <alignment horizontal="distributed"/>
      <protection/>
    </xf>
    <xf numFmtId="0" fontId="5" fillId="0" borderId="0" xfId="21" applyFont="1" applyAlignment="1">
      <alignment horizontal="distributed"/>
      <protection/>
    </xf>
    <xf numFmtId="216" fontId="11" fillId="0" borderId="6" xfId="21" applyNumberFormat="1" applyFont="1" applyBorder="1" applyAlignment="1" applyProtection="1">
      <alignment horizontal="justify" vertical="center"/>
      <protection/>
    </xf>
    <xf numFmtId="216" fontId="11" fillId="0" borderId="7" xfId="21" applyNumberFormat="1" applyFont="1" applyBorder="1" applyAlignment="1" applyProtection="1">
      <alignment horizontal="justify" vertical="center"/>
      <protection/>
    </xf>
    <xf numFmtId="216" fontId="11" fillId="0" borderId="0" xfId="21" applyNumberFormat="1" applyFont="1" applyBorder="1" applyAlignment="1" applyProtection="1">
      <alignment horizontal="justify" vertical="center"/>
      <protection/>
    </xf>
    <xf numFmtId="217" fontId="11" fillId="0" borderId="6" xfId="21" applyNumberFormat="1" applyFont="1" applyBorder="1" applyAlignment="1" applyProtection="1">
      <alignment horizontal="justify" vertical="center"/>
      <protection/>
    </xf>
    <xf numFmtId="218" fontId="11" fillId="0" borderId="7" xfId="21" applyNumberFormat="1" applyFont="1" applyBorder="1" applyAlignment="1" applyProtection="1">
      <alignment horizontal="justify" vertical="center"/>
      <protection/>
    </xf>
    <xf numFmtId="0" fontId="19" fillId="0" borderId="0" xfId="21" applyFont="1" applyBorder="1" applyAlignment="1" applyProtection="1">
      <alignment horizontal="distributed"/>
      <protection/>
    </xf>
    <xf numFmtId="0" fontId="49" fillId="0" borderId="0" xfId="21" applyFont="1" applyBorder="1" applyAlignment="1">
      <alignment horizontal="distributed"/>
      <protection/>
    </xf>
    <xf numFmtId="0" fontId="5" fillId="0" borderId="0" xfId="21" applyFont="1" applyBorder="1" applyAlignment="1">
      <alignment horizontal="distributed"/>
      <protection/>
    </xf>
    <xf numFmtId="49" fontId="50" fillId="0" borderId="6" xfId="21" applyNumberFormat="1" applyFont="1" applyBorder="1" applyAlignment="1" quotePrefix="1">
      <alignment horizontal="distributed"/>
      <protection/>
    </xf>
    <xf numFmtId="0" fontId="19" fillId="0" borderId="6" xfId="21" applyFont="1" applyBorder="1" applyAlignment="1" applyProtection="1">
      <alignment horizontal="distributed"/>
      <protection/>
    </xf>
    <xf numFmtId="0" fontId="49" fillId="0" borderId="0" xfId="21" applyFont="1" applyAlignment="1">
      <alignment horizontal="distributed"/>
      <protection/>
    </xf>
    <xf numFmtId="0" fontId="19" fillId="0" borderId="0" xfId="21" applyFont="1" applyBorder="1" applyAlignment="1" applyProtection="1" quotePrefix="1">
      <alignment horizontal="distributed"/>
      <protection/>
    </xf>
    <xf numFmtId="0" fontId="11" fillId="0" borderId="0" xfId="21" applyFont="1" applyBorder="1" applyAlignment="1">
      <alignment horizontal="distributed"/>
      <protection/>
    </xf>
    <xf numFmtId="0" fontId="17" fillId="0" borderId="0" xfId="21" applyFont="1" applyBorder="1" applyAlignment="1" applyProtection="1">
      <alignment horizontal="justify"/>
      <protection/>
    </xf>
    <xf numFmtId="0" fontId="52" fillId="0" borderId="0" xfId="21" applyFont="1" applyBorder="1" applyAlignment="1">
      <alignment horizontal="justify"/>
      <protection/>
    </xf>
    <xf numFmtId="0" fontId="1" fillId="0" borderId="0" xfId="21" applyFont="1" applyBorder="1" applyAlignment="1">
      <alignment horizontal="justify"/>
      <protection/>
    </xf>
    <xf numFmtId="49" fontId="16" fillId="0" borderId="0" xfId="21" applyNumberFormat="1" applyFont="1" applyBorder="1" applyAlignment="1">
      <alignment horizontal="left"/>
      <protection/>
    </xf>
    <xf numFmtId="0" fontId="24" fillId="0" borderId="0" xfId="21" applyFont="1" applyAlignment="1" quotePrefix="1">
      <alignment horizontal="distributed"/>
      <protection/>
    </xf>
    <xf numFmtId="216" fontId="11" fillId="0" borderId="6" xfId="21" applyNumberFormat="1" applyFont="1" applyBorder="1" applyAlignment="1">
      <alignment horizontal="justify" vertical="center"/>
      <protection/>
    </xf>
    <xf numFmtId="216" fontId="11" fillId="0" borderId="7" xfId="21" applyNumberFormat="1" applyFont="1" applyBorder="1" applyAlignment="1">
      <alignment horizontal="justify" vertical="center"/>
      <protection/>
    </xf>
    <xf numFmtId="216" fontId="11" fillId="0" borderId="0" xfId="21" applyNumberFormat="1" applyFont="1" applyBorder="1" applyAlignment="1">
      <alignment horizontal="justify" vertical="center"/>
      <protection/>
    </xf>
    <xf numFmtId="0" fontId="23" fillId="0" borderId="9" xfId="21" applyFont="1" applyBorder="1" applyProtection="1">
      <alignment/>
      <protection locked="0"/>
    </xf>
    <xf numFmtId="0" fontId="19" fillId="0" borderId="9" xfId="21" applyFont="1" applyBorder="1" applyAlignment="1" applyProtection="1" quotePrefix="1">
      <alignment horizontal="left" vertical="center"/>
      <protection/>
    </xf>
    <xf numFmtId="0" fontId="19" fillId="0" borderId="9" xfId="21" applyFont="1" applyBorder="1" applyAlignment="1" applyProtection="1" quotePrefix="1">
      <alignment horizontal="right" vertical="center"/>
      <protection/>
    </xf>
    <xf numFmtId="49" fontId="19" fillId="0" borderId="10" xfId="21" applyNumberFormat="1" applyFont="1" applyBorder="1" applyAlignment="1" applyProtection="1" quotePrefix="1">
      <alignment horizontal="distributed" vertical="center"/>
      <protection/>
    </xf>
    <xf numFmtId="216" fontId="10" fillId="0" borderId="10" xfId="21" applyNumberFormat="1" applyFont="1" applyBorder="1" applyAlignment="1" applyProtection="1">
      <alignment horizontal="justify" vertical="center"/>
      <protection/>
    </xf>
    <xf numFmtId="216" fontId="10" fillId="0" borderId="11" xfId="21" applyNumberFormat="1" applyFont="1" applyBorder="1" applyAlignment="1" applyProtection="1">
      <alignment horizontal="justify" vertical="center"/>
      <protection/>
    </xf>
    <xf numFmtId="216" fontId="10" fillId="0" borderId="9" xfId="21" applyNumberFormat="1" applyFont="1" applyBorder="1" applyAlignment="1" applyProtection="1">
      <alignment horizontal="justify" vertical="center"/>
      <protection/>
    </xf>
    <xf numFmtId="216" fontId="10" fillId="0" borderId="12" xfId="21" applyNumberFormat="1" applyFont="1" applyBorder="1" applyAlignment="1" applyProtection="1">
      <alignment horizontal="justify" vertical="center"/>
      <protection/>
    </xf>
    <xf numFmtId="217" fontId="10" fillId="0" borderId="10" xfId="21" applyNumberFormat="1" applyFont="1" applyBorder="1" applyAlignment="1" applyProtection="1">
      <alignment horizontal="justify" vertical="center"/>
      <protection/>
    </xf>
    <xf numFmtId="188" fontId="10" fillId="0" borderId="11" xfId="21" applyNumberFormat="1" applyFont="1" applyBorder="1" applyAlignment="1" applyProtection="1">
      <alignment horizontal="justify" vertical="center"/>
      <protection/>
    </xf>
    <xf numFmtId="0" fontId="5" fillId="0" borderId="0" xfId="21" applyFont="1" applyAlignment="1">
      <alignment vertical="center"/>
      <protection/>
    </xf>
    <xf numFmtId="0" fontId="19" fillId="0" borderId="0" xfId="21" applyFont="1" applyBorder="1" applyAlignment="1" applyProtection="1">
      <alignment horizontal="left" vertical="center"/>
      <protection/>
    </xf>
    <xf numFmtId="0" fontId="19" fillId="0" borderId="0" xfId="21" applyFont="1" applyBorder="1" applyAlignment="1" applyProtection="1" quotePrefix="1">
      <alignment horizontal="left" vertical="center"/>
      <protection/>
    </xf>
    <xf numFmtId="49" fontId="19" fillId="0" borderId="0" xfId="21" applyNumberFormat="1" applyFont="1" applyBorder="1" applyAlignment="1" applyProtection="1" quotePrefix="1">
      <alignment horizontal="left" vertical="center"/>
      <protection/>
    </xf>
    <xf numFmtId="190" fontId="11" fillId="0" borderId="0" xfId="21" applyNumberFormat="1" applyFont="1" applyBorder="1" applyAlignment="1" applyProtection="1">
      <alignment horizontal="left" vertical="center"/>
      <protection/>
    </xf>
    <xf numFmtId="191" fontId="11" fillId="0" borderId="0" xfId="21" applyNumberFormat="1" applyFont="1" applyBorder="1" applyAlignment="1" applyProtection="1">
      <alignment horizontal="left" vertical="center"/>
      <protection/>
    </xf>
    <xf numFmtId="188" fontId="11" fillId="0" borderId="0" xfId="21" applyNumberFormat="1" applyFont="1" applyBorder="1" applyAlignment="1" applyProtection="1">
      <alignment horizontal="left" vertical="center"/>
      <protection/>
    </xf>
    <xf numFmtId="0" fontId="5" fillId="0" borderId="0" xfId="21" applyFont="1" applyAlignment="1" applyProtection="1">
      <alignment horizontal="left" vertical="center"/>
      <protection locked="0"/>
    </xf>
    <xf numFmtId="0" fontId="23" fillId="0" borderId="0" xfId="21" applyFont="1" applyProtection="1">
      <alignment/>
      <protection locked="0"/>
    </xf>
    <xf numFmtId="0" fontId="5" fillId="0" borderId="0" xfId="21" applyFont="1" applyAlignment="1" applyProtection="1">
      <alignment vertical="center"/>
      <protection locked="0"/>
    </xf>
    <xf numFmtId="0" fontId="22" fillId="0" borderId="0" xfId="21" applyFont="1">
      <alignment/>
      <protection/>
    </xf>
    <xf numFmtId="0" fontId="24" fillId="0" borderId="0" xfId="21" applyFont="1">
      <alignment/>
      <protection/>
    </xf>
    <xf numFmtId="0" fontId="23" fillId="0" borderId="0" xfId="21" applyFont="1">
      <alignment/>
      <protection/>
    </xf>
    <xf numFmtId="0" fontId="1" fillId="0" borderId="22" xfId="21" applyFont="1" applyBorder="1" applyAlignment="1">
      <alignment vertical="center"/>
      <protection/>
    </xf>
    <xf numFmtId="0" fontId="17" fillId="0" borderId="17" xfId="21" applyFont="1" applyBorder="1" applyAlignment="1" quotePrefix="1">
      <alignment horizontal="center" vertical="center" wrapText="1"/>
      <protection/>
    </xf>
    <xf numFmtId="0" fontId="1" fillId="0" borderId="18" xfId="21" applyFont="1" applyBorder="1" applyAlignment="1">
      <alignment vertical="center"/>
      <protection/>
    </xf>
    <xf numFmtId="0" fontId="17" fillId="0" borderId="23" xfId="21" applyFont="1" applyBorder="1" applyAlignment="1">
      <alignment horizontal="center" vertical="center" wrapText="1"/>
      <protection/>
    </xf>
    <xf numFmtId="0" fontId="17" fillId="0" borderId="13" xfId="21" applyFont="1" applyBorder="1" applyAlignment="1" applyProtection="1" quotePrefix="1">
      <alignment horizontal="justify"/>
      <protection/>
    </xf>
    <xf numFmtId="0" fontId="5" fillId="0" borderId="13" xfId="21" applyFont="1" applyBorder="1" applyAlignment="1">
      <alignment horizontal="justify"/>
      <protection/>
    </xf>
    <xf numFmtId="0" fontId="17" fillId="0" borderId="23" xfId="21" applyFont="1" applyBorder="1" applyAlignment="1" quotePrefix="1">
      <alignment horizontal="center" vertical="center" wrapText="1"/>
      <protection/>
    </xf>
    <xf numFmtId="0" fontId="1" fillId="0" borderId="20" xfId="21" applyFont="1" applyBorder="1" applyAlignment="1">
      <alignment vertical="center"/>
      <protection/>
    </xf>
    <xf numFmtId="0" fontId="17" fillId="0" borderId="24" xfId="21" applyFont="1" applyBorder="1" applyAlignment="1" quotePrefix="1">
      <alignment horizontal="center" vertical="center" wrapText="1"/>
      <protection/>
    </xf>
    <xf numFmtId="0" fontId="52" fillId="0" borderId="0" xfId="21" applyFont="1" applyBorder="1" applyAlignment="1">
      <alignment horizontal="justify"/>
      <protection/>
    </xf>
    <xf numFmtId="0" fontId="1" fillId="0" borderId="0" xfId="21" applyFont="1" applyBorder="1" applyAlignment="1">
      <alignment horizontal="justify"/>
      <protection/>
    </xf>
    <xf numFmtId="0" fontId="15" fillId="0" borderId="5" xfId="19" applyFont="1" applyBorder="1" applyAlignment="1" quotePrefix="1">
      <alignment horizontal="center" vertical="center"/>
      <protection/>
    </xf>
    <xf numFmtId="0" fontId="15" fillId="0" borderId="2" xfId="19" applyFont="1" applyBorder="1" applyAlignment="1" quotePrefix="1">
      <alignment horizontal="center" vertical="center"/>
      <protection/>
    </xf>
    <xf numFmtId="49" fontId="23" fillId="0" borderId="0" xfId="19" applyNumberFormat="1" applyFont="1" applyBorder="1" applyAlignment="1" quotePrefix="1">
      <alignment horizontal="distributed"/>
      <protection/>
    </xf>
    <xf numFmtId="0" fontId="11" fillId="0" borderId="0" xfId="19" applyFont="1" applyAlignment="1">
      <alignment/>
      <protection/>
    </xf>
    <xf numFmtId="216" fontId="24" fillId="0" borderId="0" xfId="19" applyNumberFormat="1" applyFont="1" applyBorder="1" applyAlignment="1" quotePrefix="1">
      <alignment horizontal="distributed"/>
      <protection/>
    </xf>
    <xf numFmtId="216" fontId="5" fillId="0" borderId="0" xfId="19" applyNumberFormat="1" applyFont="1" applyAlignment="1">
      <alignment/>
      <protection/>
    </xf>
    <xf numFmtId="49" fontId="24" fillId="0" borderId="0" xfId="19" applyNumberFormat="1" applyFont="1" applyBorder="1" applyAlignment="1" quotePrefix="1">
      <alignment horizontal="distributed"/>
      <protection/>
    </xf>
    <xf numFmtId="0" fontId="5" fillId="0" borderId="0" xfId="19" applyFont="1" applyAlignment="1">
      <alignment/>
      <protection/>
    </xf>
    <xf numFmtId="0" fontId="22" fillId="0" borderId="0" xfId="20" applyFont="1" applyBorder="1" applyAlignment="1" applyProtection="1">
      <alignment horizontal="left" vertical="top" wrapText="1"/>
      <protection locked="0"/>
    </xf>
    <xf numFmtId="49" fontId="17" fillId="0" borderId="0" xfId="20" applyNumberFormat="1" applyFont="1" applyBorder="1" applyAlignment="1" quotePrefix="1">
      <alignment horizontal="distributed"/>
      <protection/>
    </xf>
    <xf numFmtId="0" fontId="5" fillId="0" borderId="0" xfId="20" applyFont="1" applyAlignment="1">
      <alignment/>
      <protection/>
    </xf>
    <xf numFmtId="0" fontId="23" fillId="0" borderId="0" xfId="20" applyFont="1" applyAlignment="1" quotePrefix="1">
      <alignment horizontal="distributed"/>
      <protection/>
    </xf>
    <xf numFmtId="216" fontId="17" fillId="0" borderId="0" xfId="20" applyNumberFormat="1" applyFont="1" applyAlignment="1" quotePrefix="1">
      <alignment horizontal="distributed"/>
      <protection/>
    </xf>
    <xf numFmtId="0" fontId="17" fillId="0" borderId="0" xfId="20" applyFont="1" applyAlignment="1" quotePrefix="1">
      <alignment horizontal="distributed"/>
      <protection/>
    </xf>
    <xf numFmtId="0" fontId="17" fillId="0" borderId="5" xfId="20" applyFont="1" applyBorder="1" applyAlignment="1" quotePrefix="1">
      <alignment horizontal="center" vertical="center"/>
      <protection/>
    </xf>
    <xf numFmtId="0" fontId="5" fillId="0" borderId="5" xfId="20" applyFont="1" applyBorder="1" applyAlignment="1">
      <alignment horizontal="center"/>
      <protection/>
    </xf>
    <xf numFmtId="216" fontId="17" fillId="0" borderId="0" xfId="20" applyNumberFormat="1" applyFont="1" applyBorder="1" applyAlignment="1" quotePrefix="1">
      <alignment horizontal="distributed"/>
      <protection/>
    </xf>
    <xf numFmtId="0" fontId="23" fillId="0" borderId="0" xfId="20" applyFont="1" applyBorder="1" applyAlignment="1" quotePrefix="1">
      <alignment horizontal="distributed"/>
      <protection/>
    </xf>
    <xf numFmtId="0" fontId="23" fillId="0" borderId="6" xfId="20" applyFont="1" applyBorder="1" applyAlignment="1" quotePrefix="1">
      <alignment horizontal="distributed"/>
      <protection/>
    </xf>
    <xf numFmtId="0" fontId="11" fillId="0" borderId="0" xfId="21" applyFont="1" applyBorder="1" applyAlignment="1" applyProtection="1">
      <alignment horizontal="justify" vertical="top" wrapText="1"/>
      <protection/>
    </xf>
    <xf numFmtId="0" fontId="5" fillId="0" borderId="0" xfId="21" applyFont="1" applyAlignment="1">
      <alignment/>
      <protection/>
    </xf>
    <xf numFmtId="0" fontId="19" fillId="0" borderId="0" xfId="21" applyFont="1" applyAlignment="1">
      <alignment horizontal="distributed"/>
      <protection/>
    </xf>
    <xf numFmtId="0" fontId="11" fillId="0" borderId="0" xfId="21" applyFont="1" applyAlignment="1">
      <alignment horizontal="distributed"/>
      <protection/>
    </xf>
    <xf numFmtId="0" fontId="19" fillId="0" borderId="0" xfId="21" applyFont="1" applyBorder="1" applyAlignment="1" applyProtection="1" quotePrefix="1">
      <alignment horizontal="justify"/>
      <protection/>
    </xf>
    <xf numFmtId="0" fontId="11" fillId="0" borderId="0" xfId="21" applyFont="1" applyBorder="1" applyAlignment="1">
      <alignment horizontal="justify"/>
      <protection/>
    </xf>
    <xf numFmtId="0" fontId="17" fillId="0" borderId="0" xfId="21" applyFont="1" applyBorder="1" applyAlignment="1" applyProtection="1" quotePrefix="1">
      <alignment horizontal="justify"/>
      <protection/>
    </xf>
    <xf numFmtId="0" fontId="49" fillId="0" borderId="0" xfId="21" applyFont="1" applyBorder="1" applyAlignment="1">
      <alignment horizontal="justify"/>
      <protection/>
    </xf>
    <xf numFmtId="0" fontId="5" fillId="0" borderId="0" xfId="21" applyFont="1" applyBorder="1" applyAlignment="1">
      <alignment horizontal="justify"/>
      <protection/>
    </xf>
    <xf numFmtId="0" fontId="51" fillId="0" borderId="0" xfId="21" applyFont="1" applyAlignment="1">
      <alignment horizontal="distributed"/>
      <protection/>
    </xf>
    <xf numFmtId="0" fontId="17" fillId="0" borderId="0" xfId="21" applyFont="1" applyBorder="1" applyAlignment="1" applyProtection="1">
      <alignment horizontal="justify"/>
      <protection/>
    </xf>
    <xf numFmtId="0" fontId="17" fillId="0" borderId="21" xfId="21" applyFont="1" applyBorder="1" applyAlignment="1">
      <alignment horizontal="center" vertical="center" wrapText="1"/>
      <protection/>
    </xf>
    <xf numFmtId="0" fontId="1" fillId="0" borderId="19" xfId="21" applyFont="1" applyBorder="1" applyAlignment="1">
      <alignment vertical="center"/>
      <protection/>
    </xf>
    <xf numFmtId="0" fontId="17" fillId="0" borderId="20" xfId="21" applyFont="1" applyBorder="1" applyAlignment="1" quotePrefix="1">
      <alignment horizontal="center" vertical="center" wrapText="1"/>
      <protection/>
    </xf>
    <xf numFmtId="190" fontId="19" fillId="0" borderId="24" xfId="21" applyNumberFormat="1" applyFont="1" applyBorder="1" applyAlignment="1">
      <alignment horizontal="center" vertical="center" wrapText="1"/>
      <protection/>
    </xf>
    <xf numFmtId="0" fontId="11" fillId="0" borderId="22" xfId="21" applyFont="1" applyBorder="1">
      <alignment/>
      <protection/>
    </xf>
    <xf numFmtId="0" fontId="19" fillId="0" borderId="23" xfId="21" applyFont="1" applyBorder="1" applyAlignment="1" quotePrefix="1">
      <alignment horizontal="center" vertical="center" wrapText="1"/>
      <protection/>
    </xf>
    <xf numFmtId="0" fontId="5" fillId="0" borderId="20" xfId="21" applyFont="1" applyBorder="1" applyAlignment="1">
      <alignment vertical="center"/>
      <protection/>
    </xf>
    <xf numFmtId="0" fontId="19" fillId="0" borderId="21" xfId="21" applyFont="1" applyBorder="1" applyAlignment="1" quotePrefix="1">
      <alignment horizontal="center" vertical="center" wrapText="1"/>
      <protection/>
    </xf>
    <xf numFmtId="0" fontId="11" fillId="0" borderId="19" xfId="21" applyFont="1" applyBorder="1" applyAlignment="1">
      <alignment vertical="center"/>
      <protection/>
    </xf>
    <xf numFmtId="0" fontId="17" fillId="0" borderId="18" xfId="21" applyFont="1" applyBorder="1" applyAlignment="1" quotePrefix="1">
      <alignment horizontal="center" vertical="center" wrapText="1"/>
      <protection/>
    </xf>
    <xf numFmtId="0" fontId="17" fillId="0" borderId="21" xfId="21" applyFont="1" applyBorder="1" applyAlignment="1" quotePrefix="1">
      <alignment horizontal="center" vertical="center" wrapText="1"/>
      <protection/>
    </xf>
    <xf numFmtId="0" fontId="1" fillId="0" borderId="22" xfId="21" applyFont="1" applyBorder="1" applyAlignment="1">
      <alignment horizontal="center" vertical="center" wrapText="1"/>
      <protection/>
    </xf>
    <xf numFmtId="0" fontId="17" fillId="0" borderId="24" xfId="21" applyFont="1" applyBorder="1" applyAlignment="1" quotePrefix="1">
      <alignment horizontal="center" vertical="center"/>
      <protection/>
    </xf>
    <xf numFmtId="0" fontId="17" fillId="0" borderId="22" xfId="21" applyFont="1" applyBorder="1" applyAlignment="1" quotePrefix="1">
      <alignment horizontal="center" vertical="center"/>
      <protection/>
    </xf>
    <xf numFmtId="0" fontId="12" fillId="0" borderId="0" xfId="22" applyFont="1" applyAlignment="1">
      <alignment horizontal="center"/>
      <protection/>
    </xf>
    <xf numFmtId="0" fontId="17" fillId="0" borderId="0" xfId="22" applyFont="1" applyBorder="1" applyAlignment="1" quotePrefix="1">
      <alignment horizontal="center"/>
      <protection/>
    </xf>
    <xf numFmtId="0" fontId="5" fillId="0" borderId="0" xfId="22" applyFont="1" applyAlignment="1">
      <alignment horizontal="center"/>
      <protection/>
    </xf>
    <xf numFmtId="0" fontId="17" fillId="0" borderId="9" xfId="22" applyFont="1" applyBorder="1" applyAlignment="1" quotePrefix="1">
      <alignment horizontal="center"/>
      <protection/>
    </xf>
    <xf numFmtId="0" fontId="5" fillId="0" borderId="9" xfId="22" applyFont="1" applyBorder="1" applyAlignment="1">
      <alignment horizontal="center"/>
      <protection/>
    </xf>
    <xf numFmtId="190" fontId="17" fillId="0" borderId="5" xfId="22" applyNumberFormat="1" applyFont="1" applyBorder="1" applyAlignment="1">
      <alignment horizontal="center" vertical="center" wrapText="1"/>
      <protection/>
    </xf>
    <xf numFmtId="0" fontId="1" fillId="0" borderId="2" xfId="22" applyFont="1" applyBorder="1" applyAlignment="1">
      <alignment horizontal="center" vertical="center"/>
      <protection/>
    </xf>
    <xf numFmtId="0" fontId="17" fillId="0" borderId="23" xfId="22" applyFont="1" applyBorder="1" applyAlignment="1" quotePrefix="1">
      <alignment horizontal="center" vertical="center" wrapText="1"/>
      <protection/>
    </xf>
    <xf numFmtId="0" fontId="1" fillId="0" borderId="20" xfId="22" applyFont="1" applyBorder="1" applyAlignment="1">
      <alignment horizontal="center" vertical="center"/>
      <protection/>
    </xf>
    <xf numFmtId="0" fontId="17" fillId="0" borderId="17" xfId="22" applyFont="1" applyBorder="1" applyAlignment="1" quotePrefix="1">
      <alignment horizontal="center" vertical="center" wrapText="1"/>
      <protection/>
    </xf>
    <xf numFmtId="0" fontId="1" fillId="0" borderId="18" xfId="22" applyFont="1" applyBorder="1" applyAlignment="1">
      <alignment horizontal="center" vertical="center"/>
      <protection/>
    </xf>
    <xf numFmtId="0" fontId="17" fillId="0" borderId="24" xfId="22" applyFont="1" applyBorder="1" applyAlignment="1" quotePrefix="1">
      <alignment horizontal="center" vertical="center" wrapText="1"/>
      <protection/>
    </xf>
    <xf numFmtId="0" fontId="1" fillId="0" borderId="22" xfId="22" applyFont="1" applyBorder="1" applyAlignment="1">
      <alignment horizontal="center" vertical="center"/>
      <protection/>
    </xf>
    <xf numFmtId="0" fontId="23" fillId="0" borderId="0" xfId="22" applyFont="1" applyBorder="1" applyAlignment="1">
      <alignment horizontal="distributed"/>
      <protection/>
    </xf>
    <xf numFmtId="0" fontId="11" fillId="0" borderId="0" xfId="22" applyFont="1" applyAlignment="1">
      <alignment/>
      <protection/>
    </xf>
    <xf numFmtId="0" fontId="17" fillId="0" borderId="21" xfId="22" applyFont="1" applyBorder="1" applyAlignment="1" quotePrefix="1">
      <alignment horizontal="center" vertical="center"/>
      <protection/>
    </xf>
    <xf numFmtId="0" fontId="17" fillId="0" borderId="19" xfId="22" applyFont="1" applyBorder="1" applyAlignment="1" quotePrefix="1">
      <alignment horizontal="center" vertical="center"/>
      <protection/>
    </xf>
    <xf numFmtId="0" fontId="11" fillId="0" borderId="6" xfId="22" applyFont="1" applyBorder="1" applyAlignment="1">
      <alignment/>
      <protection/>
    </xf>
    <xf numFmtId="0" fontId="17" fillId="0" borderId="23" xfId="22" applyFont="1" applyBorder="1" applyAlignment="1">
      <alignment horizontal="center" vertical="center" wrapText="1"/>
      <protection/>
    </xf>
    <xf numFmtId="0" fontId="17" fillId="0" borderId="21" xfId="22" applyFont="1" applyBorder="1" applyAlignment="1">
      <alignment horizontal="center" vertical="center" wrapText="1"/>
      <protection/>
    </xf>
    <xf numFmtId="0" fontId="1" fillId="0" borderId="19" xfId="22" applyFont="1" applyBorder="1" applyAlignment="1">
      <alignment horizontal="center" vertical="center"/>
      <protection/>
    </xf>
    <xf numFmtId="0" fontId="17" fillId="0" borderId="17" xfId="22" applyFont="1" applyBorder="1" applyAlignment="1">
      <alignment horizontal="center" vertical="center" wrapText="1"/>
      <protection/>
    </xf>
    <xf numFmtId="0" fontId="5" fillId="0" borderId="20" xfId="22" applyFont="1" applyBorder="1">
      <alignment/>
      <protection/>
    </xf>
    <xf numFmtId="0" fontId="17" fillId="0" borderId="21" xfId="22" applyFont="1" applyBorder="1" applyAlignment="1" quotePrefix="1">
      <alignment horizontal="center" vertical="center" wrapText="1"/>
      <protection/>
    </xf>
    <xf numFmtId="0" fontId="1" fillId="0" borderId="18" xfId="22" applyFont="1" applyBorder="1" applyAlignment="1">
      <alignment horizontal="center" vertical="center" wrapText="1"/>
      <protection/>
    </xf>
    <xf numFmtId="0" fontId="24" fillId="0" borderId="0" xfId="22" applyFont="1" applyBorder="1" applyAlignment="1">
      <alignment horizontal="distributed"/>
      <protection/>
    </xf>
    <xf numFmtId="0" fontId="10" fillId="0" borderId="0" xfId="22" applyFont="1" applyAlignment="1">
      <alignment/>
      <protection/>
    </xf>
    <xf numFmtId="190" fontId="17" fillId="0" borderId="3" xfId="22" applyNumberFormat="1" applyFont="1" applyBorder="1" applyAlignment="1">
      <alignment horizontal="center" vertical="center"/>
      <protection/>
    </xf>
    <xf numFmtId="190" fontId="17" fillId="0" borderId="2" xfId="22" applyNumberFormat="1" applyFont="1" applyBorder="1" applyAlignment="1">
      <alignment horizontal="center" vertical="center"/>
      <protection/>
    </xf>
    <xf numFmtId="217" fontId="17" fillId="0" borderId="3" xfId="22" applyNumberFormat="1" applyFont="1" applyBorder="1" applyAlignment="1">
      <alignment horizontal="center" vertical="center"/>
      <protection/>
    </xf>
    <xf numFmtId="217" fontId="17" fillId="0" borderId="5" xfId="22" applyNumberFormat="1" applyFont="1" applyBorder="1" applyAlignment="1">
      <alignment horizontal="center" vertical="center"/>
      <protection/>
    </xf>
  </cellXfs>
  <cellStyles count="18">
    <cellStyle name="Normal" xfId="0"/>
    <cellStyle name="eng" xfId="15"/>
    <cellStyle name="lu" xfId="16"/>
    <cellStyle name="Normal - Style1" xfId="17"/>
    <cellStyle name="Normal_Basic Assumptions" xfId="18"/>
    <cellStyle name="一般_093_01收支餘絀綜計表(作業)(彙總)(94-6-13)" xfId="19"/>
    <cellStyle name="一般_093_02餘絀撥補綜計表(作業)(彙總)(94-6-10)" xfId="20"/>
    <cellStyle name="一般_093_03現金流量綜計表(作業)(彙總)(94-5-25)" xfId="21"/>
    <cellStyle name="一般_093_04平衡綜計表(作業)(彙總)(94-5-17)" xfId="22"/>
    <cellStyle name="Comma" xfId="23"/>
    <cellStyle name="Comma [0]" xfId="24"/>
    <cellStyle name="Followed Hyperlink" xfId="25"/>
    <cellStyle name="Percent" xfId="26"/>
    <cellStyle name="Currency" xfId="27"/>
    <cellStyle name="Currency [0]" xfId="28"/>
    <cellStyle name="貨幣[0]_A-DET07" xfId="29"/>
    <cellStyle name="Hyperlink" xfId="30"/>
    <cellStyle name="隨後的超連結"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AData\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AData\&#36001;&#21209;&#25688;&#35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GBAData\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GBAData\&#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5"/>
  <dimension ref="A1:CK55"/>
  <sheetViews>
    <sheetView showGridLines="0" zoomScale="75" zoomScaleNormal="75" zoomScaleSheetLayoutView="100" workbookViewId="0" topLeftCell="A1">
      <pane xSplit="4" ySplit="6" topLeftCell="E7" activePane="bottomRight" state="frozen"/>
      <selection pane="topLeft" activeCell="K45" sqref="K45"/>
      <selection pane="topRight" activeCell="K45" sqref="K45"/>
      <selection pane="bottomLeft" activeCell="K45" sqref="K45"/>
      <selection pane="bottomRight" activeCell="AW4" sqref="AW4"/>
    </sheetView>
  </sheetViews>
  <sheetFormatPr defaultColWidth="9.00390625" defaultRowHeight="16.5"/>
  <cols>
    <col min="1" max="1" width="4.125" style="114" customWidth="1"/>
    <col min="2" max="2" width="2.875" style="114" customWidth="1"/>
    <col min="3" max="3" width="18.375" style="121" customWidth="1"/>
    <col min="4" max="4" width="1.75390625" style="122" customWidth="1"/>
    <col min="5" max="5" width="18.625" style="2" customWidth="1"/>
    <col min="6" max="6" width="11.125" style="2" customWidth="1"/>
    <col min="7" max="8" width="16.625" style="2" customWidth="1"/>
    <col min="9" max="13" width="17.625" style="2" customWidth="1"/>
    <col min="14" max="14" width="4.125" style="114" customWidth="1"/>
    <col min="15" max="15" width="2.875" style="114" customWidth="1"/>
    <col min="16" max="16" width="18.375" style="121" customWidth="1"/>
    <col min="17" max="17" width="1.75390625" style="122" customWidth="1"/>
    <col min="18" max="21" width="16.125" style="2" customWidth="1"/>
    <col min="22" max="26" width="18.125" style="2" customWidth="1"/>
    <col min="27" max="27" width="4.125" style="114" customWidth="1"/>
    <col min="28" max="28" width="2.875" style="114" customWidth="1"/>
    <col min="29" max="29" width="18.375" style="121" customWidth="1"/>
    <col min="30" max="30" width="1.75390625" style="122" customWidth="1"/>
    <col min="31" max="33" width="16.125" style="114" customWidth="1"/>
    <col min="34" max="34" width="16.125" style="122" customWidth="1"/>
    <col min="35" max="35" width="18.125" style="2" customWidth="1"/>
    <col min="36" max="36" width="18.125" style="114" customWidth="1"/>
    <col min="37" max="39" width="18.125" style="122" customWidth="1"/>
    <col min="40" max="40" width="4.125" style="114" customWidth="1"/>
    <col min="41" max="41" width="2.875" style="114" customWidth="1"/>
    <col min="42" max="42" width="18.375" style="121" customWidth="1"/>
    <col min="43" max="43" width="1.75390625" style="122" customWidth="1"/>
    <col min="44" max="44" width="18.25390625" style="122" customWidth="1"/>
    <col min="45" max="47" width="14.75390625" style="114" customWidth="1"/>
    <col min="48" max="48" width="18.125" style="114" customWidth="1"/>
    <col min="49" max="49" width="18.125" style="122" customWidth="1"/>
    <col min="50" max="51" width="18.125" style="114" customWidth="1"/>
    <col min="52" max="52" width="18.125" style="122" customWidth="1"/>
    <col min="53" max="53" width="4.125" style="114" customWidth="1"/>
    <col min="54" max="54" width="2.875" style="114" customWidth="1"/>
    <col min="55" max="55" width="18.375" style="121" customWidth="1"/>
    <col min="56" max="56" width="1.75390625" style="122" customWidth="1"/>
    <col min="57" max="57" width="16.125" style="114" customWidth="1"/>
    <col min="58" max="60" width="16.125" style="122" customWidth="1"/>
    <col min="61" max="61" width="18.125" style="114" customWidth="1"/>
    <col min="62" max="65" width="18.125" style="122" customWidth="1"/>
    <col min="66" max="66" width="4.125" style="114" customWidth="1"/>
    <col min="67" max="67" width="2.875" style="114" customWidth="1"/>
    <col min="68" max="68" width="18.375" style="121" customWidth="1"/>
    <col min="69" max="69" width="1.75390625" style="122" customWidth="1"/>
    <col min="70" max="73" width="16.125" style="122" customWidth="1"/>
    <col min="74" max="75" width="18.125" style="122" customWidth="1"/>
    <col min="76" max="76" width="18.125" style="114" customWidth="1"/>
    <col min="77" max="78" width="18.125" style="2" customWidth="1"/>
    <col min="79" max="79" width="4.125" style="114" customWidth="1"/>
    <col min="80" max="80" width="2.875" style="114" customWidth="1"/>
    <col min="81" max="81" width="18.375" style="121" customWidth="1"/>
    <col min="82" max="82" width="1.75390625" style="122" customWidth="1"/>
    <col min="83" max="85" width="20.625" style="2" customWidth="1"/>
    <col min="86" max="86" width="27.625" style="2" customWidth="1"/>
    <col min="87" max="87" width="17.625" style="2" customWidth="1"/>
    <col min="88" max="88" width="27.625" style="2" customWidth="1"/>
    <col min="89" max="89" width="17.625" style="2" customWidth="1"/>
    <col min="90" max="90" width="12.00390625" style="2" customWidth="1"/>
    <col min="91" max="16384" width="8.75390625" style="2" customWidth="1"/>
  </cols>
  <sheetData>
    <row r="1" spans="1:82" s="5" customFormat="1" ht="20.25" customHeight="1">
      <c r="A1" s="1"/>
      <c r="B1" s="2"/>
      <c r="C1" s="3"/>
      <c r="D1" s="4"/>
      <c r="N1" s="1"/>
      <c r="O1" s="2"/>
      <c r="P1" s="3"/>
      <c r="Q1" s="4"/>
      <c r="AA1" s="1"/>
      <c r="AB1" s="2"/>
      <c r="AC1" s="3"/>
      <c r="AD1" s="4"/>
      <c r="AE1" s="2"/>
      <c r="AF1" s="1"/>
      <c r="AG1" s="2"/>
      <c r="AH1" s="4"/>
      <c r="AJ1" s="1"/>
      <c r="AK1" s="4"/>
      <c r="AL1" s="4"/>
      <c r="AM1" s="4"/>
      <c r="AN1" s="1"/>
      <c r="AO1" s="2"/>
      <c r="AP1" s="3"/>
      <c r="AQ1" s="4"/>
      <c r="AR1" s="4"/>
      <c r="AS1" s="1"/>
      <c r="AT1" s="1"/>
      <c r="AU1" s="1"/>
      <c r="AV1" s="1"/>
      <c r="AW1" s="4"/>
      <c r="AX1" s="1"/>
      <c r="AY1" s="1"/>
      <c r="AZ1" s="4"/>
      <c r="BA1" s="1"/>
      <c r="BB1" s="2"/>
      <c r="BC1" s="3"/>
      <c r="BD1" s="4"/>
      <c r="BE1" s="1"/>
      <c r="BG1" s="4"/>
      <c r="BH1" s="4"/>
      <c r="BI1" s="1"/>
      <c r="BJ1" s="4"/>
      <c r="BK1" s="4"/>
      <c r="BL1" s="4"/>
      <c r="BN1" s="1"/>
      <c r="BO1" s="2"/>
      <c r="BP1" s="3"/>
      <c r="BQ1" s="4"/>
      <c r="BR1" s="4"/>
      <c r="BS1" s="4"/>
      <c r="BT1" s="4"/>
      <c r="BU1" s="4"/>
      <c r="BV1" s="4"/>
      <c r="BX1" s="1"/>
      <c r="CA1" s="1"/>
      <c r="CB1" s="2"/>
      <c r="CC1" s="3"/>
      <c r="CD1" s="4"/>
    </row>
    <row r="2" spans="1:86" s="8" customFormat="1" ht="30.75" customHeight="1">
      <c r="A2" s="6"/>
      <c r="B2" s="7"/>
      <c r="C2" s="7"/>
      <c r="G2" s="9"/>
      <c r="H2" s="9" t="s">
        <v>0</v>
      </c>
      <c r="I2" s="10" t="s">
        <v>1</v>
      </c>
      <c r="N2" s="6"/>
      <c r="O2" s="7"/>
      <c r="P2" s="7"/>
      <c r="T2" s="9"/>
      <c r="U2" s="9" t="s">
        <v>0</v>
      </c>
      <c r="V2" s="10" t="s">
        <v>1</v>
      </c>
      <c r="AA2" s="6"/>
      <c r="AB2" s="7"/>
      <c r="AC2" s="7"/>
      <c r="AG2" s="9"/>
      <c r="AH2" s="9" t="s">
        <v>0</v>
      </c>
      <c r="AI2" s="10" t="s">
        <v>1</v>
      </c>
      <c r="AN2" s="6"/>
      <c r="AO2" s="7"/>
      <c r="AP2" s="7"/>
      <c r="AT2" s="9"/>
      <c r="AU2" s="9" t="s">
        <v>0</v>
      </c>
      <c r="AV2" s="10" t="s">
        <v>1</v>
      </c>
      <c r="BA2" s="6"/>
      <c r="BB2" s="7"/>
      <c r="BC2" s="7"/>
      <c r="BG2" s="9"/>
      <c r="BH2" s="9" t="s">
        <v>0</v>
      </c>
      <c r="BI2" s="10" t="s">
        <v>1</v>
      </c>
      <c r="BN2" s="6"/>
      <c r="BO2" s="7"/>
      <c r="BP2" s="7"/>
      <c r="BT2" s="9"/>
      <c r="BU2" s="9" t="s">
        <v>0</v>
      </c>
      <c r="BV2" s="10" t="s">
        <v>1</v>
      </c>
      <c r="CA2" s="6"/>
      <c r="CB2" s="7"/>
      <c r="CC2" s="7"/>
      <c r="CG2" s="9" t="s">
        <v>0</v>
      </c>
      <c r="CH2" s="10" t="s">
        <v>1</v>
      </c>
    </row>
    <row r="3" spans="1:86" s="12" customFormat="1" ht="18" customHeight="1">
      <c r="A3" s="11"/>
      <c r="B3" s="11"/>
      <c r="C3" s="11"/>
      <c r="G3" s="13"/>
      <c r="H3" s="14" t="s">
        <v>38</v>
      </c>
      <c r="I3" s="15" t="s">
        <v>39</v>
      </c>
      <c r="N3" s="11"/>
      <c r="O3" s="11"/>
      <c r="P3" s="11"/>
      <c r="T3" s="13"/>
      <c r="U3" s="14" t="s">
        <v>38</v>
      </c>
      <c r="V3" s="15" t="s">
        <v>39</v>
      </c>
      <c r="AA3" s="11"/>
      <c r="AB3" s="11"/>
      <c r="AC3" s="11"/>
      <c r="AG3" s="13"/>
      <c r="AH3" s="14" t="s">
        <v>38</v>
      </c>
      <c r="AI3" s="15" t="s">
        <v>39</v>
      </c>
      <c r="AN3" s="11"/>
      <c r="AO3" s="11"/>
      <c r="AP3" s="11"/>
      <c r="AT3" s="13"/>
      <c r="AU3" s="14" t="s">
        <v>38</v>
      </c>
      <c r="AV3" s="15" t="s">
        <v>39</v>
      </c>
      <c r="BA3" s="11"/>
      <c r="BB3" s="11"/>
      <c r="BC3" s="11"/>
      <c r="BG3" s="13"/>
      <c r="BH3" s="14" t="s">
        <v>38</v>
      </c>
      <c r="BI3" s="15" t="s">
        <v>39</v>
      </c>
      <c r="BN3" s="11"/>
      <c r="BO3" s="11"/>
      <c r="BP3" s="11"/>
      <c r="BT3" s="13"/>
      <c r="BU3" s="14" t="s">
        <v>38</v>
      </c>
      <c r="BV3" s="15" t="s">
        <v>39</v>
      </c>
      <c r="CA3" s="11"/>
      <c r="CB3" s="11"/>
      <c r="CC3" s="11"/>
      <c r="CG3" s="14" t="s">
        <v>38</v>
      </c>
      <c r="CH3" s="15" t="s">
        <v>39</v>
      </c>
    </row>
    <row r="4" spans="3:89" s="16" customFormat="1" ht="17.25" customHeight="1" thickBot="1">
      <c r="C4" s="17"/>
      <c r="D4" s="18"/>
      <c r="E4" s="18"/>
      <c r="F4" s="18"/>
      <c r="G4" s="19"/>
      <c r="H4" s="20" t="s">
        <v>40</v>
      </c>
      <c r="I4" s="21" t="s">
        <v>41</v>
      </c>
      <c r="J4" s="18"/>
      <c r="M4" s="22" t="s">
        <v>2</v>
      </c>
      <c r="P4" s="17"/>
      <c r="Q4" s="18"/>
      <c r="R4" s="18"/>
      <c r="S4" s="18"/>
      <c r="T4" s="19"/>
      <c r="U4" s="20" t="s">
        <v>40</v>
      </c>
      <c r="V4" s="21" t="s">
        <v>41</v>
      </c>
      <c r="W4" s="18"/>
      <c r="Z4" s="22" t="s">
        <v>2</v>
      </c>
      <c r="AC4" s="17"/>
      <c r="AD4" s="18"/>
      <c r="AE4" s="18"/>
      <c r="AF4" s="18"/>
      <c r="AG4" s="19"/>
      <c r="AH4" s="20" t="s">
        <v>40</v>
      </c>
      <c r="AI4" s="21" t="s">
        <v>41</v>
      </c>
      <c r="AJ4" s="18"/>
      <c r="AM4" s="22" t="s">
        <v>2</v>
      </c>
      <c r="AP4" s="17"/>
      <c r="AQ4" s="18"/>
      <c r="AR4" s="18"/>
      <c r="AS4" s="18"/>
      <c r="AT4" s="19"/>
      <c r="AU4" s="20" t="s">
        <v>40</v>
      </c>
      <c r="AV4" s="21" t="s">
        <v>41</v>
      </c>
      <c r="AW4" s="18"/>
      <c r="AZ4" s="22" t="s">
        <v>2</v>
      </c>
      <c r="BC4" s="17"/>
      <c r="BD4" s="18"/>
      <c r="BE4" s="18"/>
      <c r="BF4" s="18"/>
      <c r="BG4" s="19"/>
      <c r="BH4" s="20" t="s">
        <v>40</v>
      </c>
      <c r="BI4" s="21" t="s">
        <v>41</v>
      </c>
      <c r="BJ4" s="18"/>
      <c r="BM4" s="22" t="s">
        <v>2</v>
      </c>
      <c r="BP4" s="17"/>
      <c r="BQ4" s="18"/>
      <c r="BR4" s="18"/>
      <c r="BS4" s="18"/>
      <c r="BT4" s="19"/>
      <c r="BU4" s="20" t="s">
        <v>40</v>
      </c>
      <c r="BV4" s="21" t="s">
        <v>41</v>
      </c>
      <c r="BW4" s="18"/>
      <c r="BZ4" s="22" t="s">
        <v>2</v>
      </c>
      <c r="CC4" s="17"/>
      <c r="CD4" s="18"/>
      <c r="CE4" s="18"/>
      <c r="CF4" s="18"/>
      <c r="CG4" s="20" t="s">
        <v>40</v>
      </c>
      <c r="CH4" s="21" t="s">
        <v>41</v>
      </c>
      <c r="CJ4" s="18"/>
      <c r="CK4" s="22" t="s">
        <v>2</v>
      </c>
    </row>
    <row r="5" spans="1:89" s="33" customFormat="1" ht="72" customHeight="1">
      <c r="A5" s="472" t="s">
        <v>3</v>
      </c>
      <c r="B5" s="472"/>
      <c r="C5" s="472"/>
      <c r="D5" s="473"/>
      <c r="E5" s="23" t="s">
        <v>42</v>
      </c>
      <c r="F5" s="24" t="s">
        <v>4</v>
      </c>
      <c r="G5" s="25" t="s">
        <v>5</v>
      </c>
      <c r="H5" s="26" t="s">
        <v>6</v>
      </c>
      <c r="I5" s="25" t="s">
        <v>7</v>
      </c>
      <c r="J5" s="25" t="s">
        <v>8</v>
      </c>
      <c r="K5" s="25" t="s">
        <v>9</v>
      </c>
      <c r="L5" s="25" t="s">
        <v>10</v>
      </c>
      <c r="M5" s="26" t="s">
        <v>11</v>
      </c>
      <c r="N5" s="472" t="s">
        <v>3</v>
      </c>
      <c r="O5" s="472"/>
      <c r="P5" s="472"/>
      <c r="Q5" s="473"/>
      <c r="R5" s="25" t="s">
        <v>12</v>
      </c>
      <c r="S5" s="25" t="s">
        <v>13</v>
      </c>
      <c r="T5" s="25" t="s">
        <v>43</v>
      </c>
      <c r="U5" s="26" t="s">
        <v>14</v>
      </c>
      <c r="V5" s="25" t="s">
        <v>15</v>
      </c>
      <c r="W5" s="25" t="s">
        <v>44</v>
      </c>
      <c r="X5" s="25" t="s">
        <v>45</v>
      </c>
      <c r="Y5" s="25" t="s">
        <v>46</v>
      </c>
      <c r="Z5" s="26" t="s">
        <v>47</v>
      </c>
      <c r="AA5" s="472" t="s">
        <v>3</v>
      </c>
      <c r="AB5" s="472"/>
      <c r="AC5" s="472"/>
      <c r="AD5" s="473"/>
      <c r="AE5" s="27" t="s">
        <v>48</v>
      </c>
      <c r="AF5" s="28" t="s">
        <v>49</v>
      </c>
      <c r="AG5" s="28" t="s">
        <v>50</v>
      </c>
      <c r="AH5" s="26" t="s">
        <v>51</v>
      </c>
      <c r="AI5" s="29" t="s">
        <v>52</v>
      </c>
      <c r="AJ5" s="30" t="s">
        <v>53</v>
      </c>
      <c r="AK5" s="29" t="s">
        <v>54</v>
      </c>
      <c r="AL5" s="26" t="s">
        <v>55</v>
      </c>
      <c r="AM5" s="26" t="s">
        <v>56</v>
      </c>
      <c r="AN5" s="472" t="s">
        <v>3</v>
      </c>
      <c r="AO5" s="472"/>
      <c r="AP5" s="472"/>
      <c r="AQ5" s="473"/>
      <c r="AR5" s="30" t="s">
        <v>57</v>
      </c>
      <c r="AS5" s="25" t="s">
        <v>16</v>
      </c>
      <c r="AT5" s="25" t="s">
        <v>58</v>
      </c>
      <c r="AU5" s="26" t="s">
        <v>59</v>
      </c>
      <c r="AV5" s="29" t="s">
        <v>60</v>
      </c>
      <c r="AW5" s="30" t="s">
        <v>61</v>
      </c>
      <c r="AX5" s="25" t="s">
        <v>62</v>
      </c>
      <c r="AY5" s="25" t="s">
        <v>63</v>
      </c>
      <c r="AZ5" s="26" t="s">
        <v>64</v>
      </c>
      <c r="BA5" s="472" t="s">
        <v>3</v>
      </c>
      <c r="BB5" s="472"/>
      <c r="BC5" s="472"/>
      <c r="BD5" s="473"/>
      <c r="BE5" s="30" t="s">
        <v>65</v>
      </c>
      <c r="BF5" s="30" t="s">
        <v>66</v>
      </c>
      <c r="BG5" s="25" t="s">
        <v>67</v>
      </c>
      <c r="BH5" s="26" t="s">
        <v>68</v>
      </c>
      <c r="BI5" s="25" t="s">
        <v>69</v>
      </c>
      <c r="BJ5" s="30" t="s">
        <v>70</v>
      </c>
      <c r="BK5" s="26" t="s">
        <v>71</v>
      </c>
      <c r="BL5" s="26" t="s">
        <v>72</v>
      </c>
      <c r="BM5" s="26" t="s">
        <v>73</v>
      </c>
      <c r="BN5" s="472" t="s">
        <v>3</v>
      </c>
      <c r="BO5" s="472"/>
      <c r="BP5" s="472"/>
      <c r="BQ5" s="473"/>
      <c r="BR5" s="30" t="s">
        <v>74</v>
      </c>
      <c r="BS5" s="26" t="s">
        <v>75</v>
      </c>
      <c r="BT5" s="30" t="s">
        <v>76</v>
      </c>
      <c r="BU5" s="26" t="s">
        <v>77</v>
      </c>
      <c r="BV5" s="29" t="s">
        <v>78</v>
      </c>
      <c r="BW5" s="30" t="s">
        <v>79</v>
      </c>
      <c r="BX5" s="30" t="s">
        <v>80</v>
      </c>
      <c r="BY5" s="29" t="s">
        <v>81</v>
      </c>
      <c r="BZ5" s="26" t="s">
        <v>82</v>
      </c>
      <c r="CA5" s="472" t="s">
        <v>3</v>
      </c>
      <c r="CB5" s="472"/>
      <c r="CC5" s="472"/>
      <c r="CD5" s="473"/>
      <c r="CE5" s="30" t="s">
        <v>83</v>
      </c>
      <c r="CF5" s="27" t="s">
        <v>84</v>
      </c>
      <c r="CG5" s="31" t="s">
        <v>85</v>
      </c>
      <c r="CH5" s="23" t="s">
        <v>86</v>
      </c>
      <c r="CI5" s="24" t="s">
        <v>4</v>
      </c>
      <c r="CJ5" s="25" t="s">
        <v>87</v>
      </c>
      <c r="CK5" s="32" t="s">
        <v>4</v>
      </c>
    </row>
    <row r="6" spans="1:89" s="43" customFormat="1" ht="6" customHeight="1">
      <c r="A6" s="34"/>
      <c r="B6" s="34"/>
      <c r="C6" s="35"/>
      <c r="D6" s="36"/>
      <c r="E6" s="37"/>
      <c r="F6" s="38"/>
      <c r="G6" s="37"/>
      <c r="H6" s="39"/>
      <c r="I6" s="37"/>
      <c r="J6" s="37"/>
      <c r="K6" s="37"/>
      <c r="L6" s="37"/>
      <c r="M6" s="39"/>
      <c r="N6" s="34"/>
      <c r="O6" s="34"/>
      <c r="P6" s="35"/>
      <c r="Q6" s="36"/>
      <c r="R6" s="37"/>
      <c r="S6" s="37"/>
      <c r="T6" s="37"/>
      <c r="U6" s="39"/>
      <c r="V6" s="37"/>
      <c r="W6" s="37"/>
      <c r="X6" s="37"/>
      <c r="Y6" s="37"/>
      <c r="Z6" s="39"/>
      <c r="AA6" s="34"/>
      <c r="AB6" s="34"/>
      <c r="AC6" s="35"/>
      <c r="AD6" s="36"/>
      <c r="AE6" s="37"/>
      <c r="AF6" s="40"/>
      <c r="AG6" s="40"/>
      <c r="AH6" s="39"/>
      <c r="AI6" s="41"/>
      <c r="AJ6" s="40"/>
      <c r="AK6" s="37"/>
      <c r="AL6" s="41"/>
      <c r="AM6" s="39"/>
      <c r="AN6" s="34"/>
      <c r="AO6" s="34"/>
      <c r="AP6" s="35"/>
      <c r="AQ6" s="36"/>
      <c r="AR6" s="40"/>
      <c r="AS6" s="37"/>
      <c r="AT6" s="41"/>
      <c r="AU6" s="39"/>
      <c r="AV6" s="41"/>
      <c r="AW6" s="40"/>
      <c r="AX6" s="37"/>
      <c r="AY6" s="37"/>
      <c r="AZ6" s="39"/>
      <c r="BA6" s="34"/>
      <c r="BB6" s="34"/>
      <c r="BC6" s="35"/>
      <c r="BD6" s="36"/>
      <c r="BE6" s="37"/>
      <c r="BF6" s="37"/>
      <c r="BG6" s="37"/>
      <c r="BH6" s="39"/>
      <c r="BI6" s="37"/>
      <c r="BJ6" s="37"/>
      <c r="BK6" s="40"/>
      <c r="BL6" s="37"/>
      <c r="BM6" s="39"/>
      <c r="BN6" s="34"/>
      <c r="BO6" s="34"/>
      <c r="BP6" s="35"/>
      <c r="BQ6" s="36"/>
      <c r="BR6" s="37"/>
      <c r="BS6" s="40"/>
      <c r="BT6" s="37"/>
      <c r="BU6" s="39"/>
      <c r="BV6" s="37"/>
      <c r="BW6" s="37"/>
      <c r="BX6" s="40"/>
      <c r="BY6" s="37"/>
      <c r="BZ6" s="39"/>
      <c r="CA6" s="34"/>
      <c r="CB6" s="34"/>
      <c r="CC6" s="35"/>
      <c r="CD6" s="36"/>
      <c r="CE6" s="40"/>
      <c r="CF6" s="37"/>
      <c r="CG6" s="39"/>
      <c r="CH6" s="37"/>
      <c r="CI6" s="38"/>
      <c r="CJ6" s="37"/>
      <c r="CK6" s="42"/>
    </row>
    <row r="7" spans="1:89" s="59" customFormat="1" ht="16.5" customHeight="1">
      <c r="A7" s="44" t="s">
        <v>88</v>
      </c>
      <c r="B7" s="45"/>
      <c r="C7" s="46"/>
      <c r="D7" s="47"/>
      <c r="E7" s="48">
        <f aca="true" t="shared" si="0" ref="E7:M7">SUM(E9:E18)</f>
        <v>51958331000</v>
      </c>
      <c r="F7" s="48">
        <f t="shared" si="0"/>
        <v>100</v>
      </c>
      <c r="G7" s="48">
        <f t="shared" si="0"/>
        <v>6111564512.88</v>
      </c>
      <c r="H7" s="49">
        <f t="shared" si="0"/>
        <v>2234284737</v>
      </c>
      <c r="I7" s="48">
        <f t="shared" si="0"/>
        <v>1855934594</v>
      </c>
      <c r="J7" s="48">
        <f t="shared" si="0"/>
        <v>2091759909.6</v>
      </c>
      <c r="K7" s="48">
        <f t="shared" si="0"/>
        <v>3613797179</v>
      </c>
      <c r="L7" s="48">
        <f t="shared" si="0"/>
        <v>2094758560</v>
      </c>
      <c r="M7" s="49">
        <f t="shared" si="0"/>
        <v>1715247679</v>
      </c>
      <c r="N7" s="50" t="s">
        <v>88</v>
      </c>
      <c r="O7" s="51"/>
      <c r="P7" s="52"/>
      <c r="Q7" s="53"/>
      <c r="R7" s="48">
        <f aca="true" t="shared" si="1" ref="R7:Z7">SUM(R9:R18)</f>
        <v>1488209526</v>
      </c>
      <c r="S7" s="48">
        <f t="shared" si="1"/>
        <v>1496237635</v>
      </c>
      <c r="T7" s="48">
        <f t="shared" si="1"/>
        <v>1189413868</v>
      </c>
      <c r="U7" s="49">
        <f t="shared" si="1"/>
        <v>967584714</v>
      </c>
      <c r="V7" s="48">
        <f t="shared" si="1"/>
        <v>867335709</v>
      </c>
      <c r="W7" s="48">
        <f t="shared" si="1"/>
        <v>670061252</v>
      </c>
      <c r="X7" s="48">
        <f t="shared" si="1"/>
        <v>986496397</v>
      </c>
      <c r="Y7" s="48">
        <f t="shared" si="1"/>
        <v>1599052247</v>
      </c>
      <c r="Z7" s="49">
        <f t="shared" si="1"/>
        <v>489148611</v>
      </c>
      <c r="AA7" s="50" t="s">
        <v>88</v>
      </c>
      <c r="AB7" s="51"/>
      <c r="AC7" s="52"/>
      <c r="AD7" s="53"/>
      <c r="AE7" s="48">
        <f aca="true" t="shared" si="2" ref="AE7:AM7">SUM(AE9:AE18)</f>
        <v>544080353</v>
      </c>
      <c r="AF7" s="54">
        <f t="shared" si="2"/>
        <v>703134285</v>
      </c>
      <c r="AG7" s="54">
        <f t="shared" si="2"/>
        <v>624342566</v>
      </c>
      <c r="AH7" s="49">
        <f t="shared" si="2"/>
        <v>612832298</v>
      </c>
      <c r="AI7" s="48">
        <f t="shared" si="2"/>
        <v>2095651749</v>
      </c>
      <c r="AJ7" s="54">
        <f t="shared" si="2"/>
        <v>920121744</v>
      </c>
      <c r="AK7" s="48">
        <f t="shared" si="2"/>
        <v>921745655</v>
      </c>
      <c r="AL7" s="48">
        <f t="shared" si="2"/>
        <v>439368128</v>
      </c>
      <c r="AM7" s="49">
        <f t="shared" si="2"/>
        <v>579851479</v>
      </c>
      <c r="AN7" s="50" t="s">
        <v>88</v>
      </c>
      <c r="AO7" s="51"/>
      <c r="AP7" s="52"/>
      <c r="AQ7" s="53"/>
      <c r="AR7" s="54">
        <f aca="true" t="shared" si="3" ref="AR7:AZ7">SUM(AR9:AR18)</f>
        <v>382761550</v>
      </c>
      <c r="AS7" s="48">
        <f t="shared" si="3"/>
        <v>543602326</v>
      </c>
      <c r="AT7" s="48">
        <f t="shared" si="3"/>
        <v>1198476363</v>
      </c>
      <c r="AU7" s="49">
        <f t="shared" si="3"/>
        <v>1211826125</v>
      </c>
      <c r="AV7" s="55">
        <f t="shared" si="3"/>
        <v>983374062</v>
      </c>
      <c r="AW7" s="54">
        <f t="shared" si="3"/>
        <v>956180297</v>
      </c>
      <c r="AX7" s="48">
        <f t="shared" si="3"/>
        <v>639286676</v>
      </c>
      <c r="AY7" s="48">
        <f t="shared" si="3"/>
        <v>1036247513</v>
      </c>
      <c r="AZ7" s="49">
        <f t="shared" si="3"/>
        <v>689136387</v>
      </c>
      <c r="BA7" s="50" t="s">
        <v>88</v>
      </c>
      <c r="BB7" s="51"/>
      <c r="BC7" s="52"/>
      <c r="BD7" s="53"/>
      <c r="BE7" s="48">
        <f aca="true" t="shared" si="4" ref="BE7:BM7">SUM(BE9:BE18)</f>
        <v>1254771469</v>
      </c>
      <c r="BF7" s="48">
        <f t="shared" si="4"/>
        <v>408350245</v>
      </c>
      <c r="BG7" s="48">
        <f t="shared" si="4"/>
        <v>346408466</v>
      </c>
      <c r="BH7" s="49">
        <f t="shared" si="4"/>
        <v>380437407</v>
      </c>
      <c r="BI7" s="48">
        <f t="shared" si="4"/>
        <v>861584332</v>
      </c>
      <c r="BJ7" s="48">
        <f t="shared" si="4"/>
        <v>1134348847</v>
      </c>
      <c r="BK7" s="48">
        <f t="shared" si="4"/>
        <v>875880663</v>
      </c>
      <c r="BL7" s="48">
        <f t="shared" si="4"/>
        <v>359816230</v>
      </c>
      <c r="BM7" s="49">
        <f t="shared" si="4"/>
        <v>397654017</v>
      </c>
      <c r="BN7" s="50" t="s">
        <v>88</v>
      </c>
      <c r="BO7" s="51"/>
      <c r="BP7" s="52"/>
      <c r="BQ7" s="53"/>
      <c r="BR7" s="48">
        <f aca="true" t="shared" si="5" ref="BR7:BZ7">SUM(BR9:BR18)</f>
        <v>296741863</v>
      </c>
      <c r="BS7" s="48">
        <f t="shared" si="5"/>
        <v>116919687</v>
      </c>
      <c r="BT7" s="48">
        <f t="shared" si="5"/>
        <v>681979088</v>
      </c>
      <c r="BU7" s="49">
        <f t="shared" si="5"/>
        <v>530805357</v>
      </c>
      <c r="BV7" s="48">
        <f t="shared" si="5"/>
        <v>572623764</v>
      </c>
      <c r="BW7" s="48">
        <f t="shared" si="5"/>
        <v>582228310</v>
      </c>
      <c r="BX7" s="54">
        <f t="shared" si="5"/>
        <v>504863260</v>
      </c>
      <c r="BY7" s="48">
        <f t="shared" si="5"/>
        <v>139861140</v>
      </c>
      <c r="BZ7" s="49">
        <f t="shared" si="5"/>
        <v>143057715</v>
      </c>
      <c r="CA7" s="50" t="s">
        <v>88</v>
      </c>
      <c r="CB7" s="51"/>
      <c r="CC7" s="52"/>
      <c r="CD7" s="53"/>
      <c r="CE7" s="48">
        <f aca="true" t="shared" si="6" ref="CE7:CJ7">SUM(CE9:CE18)</f>
        <v>324213278</v>
      </c>
      <c r="CF7" s="56">
        <f t="shared" si="6"/>
        <v>54465451824.479996</v>
      </c>
      <c r="CG7" s="49">
        <f t="shared" si="6"/>
        <v>0</v>
      </c>
      <c r="CH7" s="56">
        <f t="shared" si="6"/>
        <v>54465451824.479996</v>
      </c>
      <c r="CI7" s="56">
        <f t="shared" si="6"/>
        <v>100</v>
      </c>
      <c r="CJ7" s="57">
        <f t="shared" si="6"/>
        <v>2507120824.4799957</v>
      </c>
      <c r="CK7" s="58">
        <f>IF(E7=0,0,(CJ7/E7)*100)</f>
        <v>4.825252805907095</v>
      </c>
    </row>
    <row r="8" spans="1:89" s="59" customFormat="1" ht="6" customHeight="1">
      <c r="A8" s="60"/>
      <c r="B8" s="61"/>
      <c r="C8" s="62"/>
      <c r="D8" s="63"/>
      <c r="E8" s="48"/>
      <c r="F8" s="48"/>
      <c r="G8" s="48"/>
      <c r="H8" s="49"/>
      <c r="I8" s="48"/>
      <c r="J8" s="48"/>
      <c r="K8" s="48"/>
      <c r="L8" s="48"/>
      <c r="M8" s="49"/>
      <c r="N8" s="64"/>
      <c r="O8" s="65"/>
      <c r="P8" s="66"/>
      <c r="Q8" s="67"/>
      <c r="R8" s="48"/>
      <c r="S8" s="48"/>
      <c r="T8" s="48"/>
      <c r="U8" s="49"/>
      <c r="V8" s="48"/>
      <c r="W8" s="48"/>
      <c r="X8" s="48"/>
      <c r="Y8" s="48"/>
      <c r="Z8" s="49"/>
      <c r="AA8" s="64"/>
      <c r="AB8" s="65"/>
      <c r="AC8" s="66"/>
      <c r="AD8" s="67"/>
      <c r="AE8" s="48"/>
      <c r="AF8" s="54"/>
      <c r="AG8" s="54"/>
      <c r="AH8" s="49"/>
      <c r="AI8" s="48"/>
      <c r="AJ8" s="54"/>
      <c r="AK8" s="48"/>
      <c r="AL8" s="48"/>
      <c r="AM8" s="49"/>
      <c r="AN8" s="64"/>
      <c r="AO8" s="65"/>
      <c r="AP8" s="66"/>
      <c r="AQ8" s="67"/>
      <c r="AR8" s="54"/>
      <c r="AS8" s="48"/>
      <c r="AT8" s="48"/>
      <c r="AU8" s="49"/>
      <c r="AV8" s="55"/>
      <c r="AW8" s="54"/>
      <c r="AX8" s="48"/>
      <c r="AY8" s="48"/>
      <c r="AZ8" s="49"/>
      <c r="BA8" s="64"/>
      <c r="BB8" s="65"/>
      <c r="BC8" s="66"/>
      <c r="BD8" s="67"/>
      <c r="BE8" s="48"/>
      <c r="BF8" s="48"/>
      <c r="BG8" s="48"/>
      <c r="BH8" s="49"/>
      <c r="BI8" s="48"/>
      <c r="BJ8" s="48"/>
      <c r="BK8" s="48"/>
      <c r="BL8" s="48"/>
      <c r="BM8" s="49"/>
      <c r="BN8" s="64"/>
      <c r="BO8" s="65"/>
      <c r="BP8" s="66"/>
      <c r="BQ8" s="67"/>
      <c r="BR8" s="48"/>
      <c r="BS8" s="48"/>
      <c r="BT8" s="48"/>
      <c r="BU8" s="49"/>
      <c r="BV8" s="48"/>
      <c r="BW8" s="48"/>
      <c r="BX8" s="54"/>
      <c r="BY8" s="48"/>
      <c r="BZ8" s="49"/>
      <c r="CA8" s="64"/>
      <c r="CB8" s="65"/>
      <c r="CC8" s="66"/>
      <c r="CD8" s="67"/>
      <c r="CE8" s="48"/>
      <c r="CF8" s="56"/>
      <c r="CG8" s="49"/>
      <c r="CH8" s="56"/>
      <c r="CI8" s="56"/>
      <c r="CJ8" s="57"/>
      <c r="CK8" s="58"/>
    </row>
    <row r="9" spans="1:89" s="59" customFormat="1" ht="16.5" customHeight="1">
      <c r="A9" s="60"/>
      <c r="B9" s="474" t="s">
        <v>17</v>
      </c>
      <c r="C9" s="475"/>
      <c r="D9" s="63"/>
      <c r="E9" s="68">
        <v>29426000</v>
      </c>
      <c r="F9" s="48">
        <f aca="true" t="shared" si="7" ref="F9:F18">IF(E$7=0,0,E9/E$7*100)</f>
        <v>0.056633843762225536</v>
      </c>
      <c r="G9" s="68">
        <v>0</v>
      </c>
      <c r="H9" s="69">
        <v>0</v>
      </c>
      <c r="I9" s="68">
        <v>0</v>
      </c>
      <c r="J9" s="68">
        <v>0</v>
      </c>
      <c r="K9" s="68">
        <v>0</v>
      </c>
      <c r="L9" s="68">
        <v>0</v>
      </c>
      <c r="M9" s="69">
        <v>0</v>
      </c>
      <c r="N9" s="64"/>
      <c r="O9" s="474" t="s">
        <v>17</v>
      </c>
      <c r="P9" s="475"/>
      <c r="Q9" s="67"/>
      <c r="R9" s="68">
        <v>0</v>
      </c>
      <c r="S9" s="68">
        <v>0</v>
      </c>
      <c r="T9" s="68">
        <v>0</v>
      </c>
      <c r="U9" s="69">
        <v>0</v>
      </c>
      <c r="V9" s="68">
        <v>0</v>
      </c>
      <c r="W9" s="68">
        <v>0</v>
      </c>
      <c r="X9" s="68">
        <v>0</v>
      </c>
      <c r="Y9" s="68">
        <v>0</v>
      </c>
      <c r="Z9" s="69">
        <v>0</v>
      </c>
      <c r="AA9" s="64"/>
      <c r="AB9" s="474" t="s">
        <v>89</v>
      </c>
      <c r="AC9" s="475"/>
      <c r="AD9" s="67"/>
      <c r="AE9" s="68">
        <v>0</v>
      </c>
      <c r="AF9" s="70">
        <v>0</v>
      </c>
      <c r="AG9" s="70">
        <v>0</v>
      </c>
      <c r="AH9" s="69">
        <v>0</v>
      </c>
      <c r="AI9" s="68">
        <v>0</v>
      </c>
      <c r="AJ9" s="70">
        <v>0</v>
      </c>
      <c r="AK9" s="68">
        <v>0</v>
      </c>
      <c r="AL9" s="68">
        <v>0</v>
      </c>
      <c r="AM9" s="69">
        <v>0</v>
      </c>
      <c r="AN9" s="64"/>
      <c r="AO9" s="474" t="s">
        <v>89</v>
      </c>
      <c r="AP9" s="475"/>
      <c r="AQ9" s="67"/>
      <c r="AR9" s="70">
        <v>0</v>
      </c>
      <c r="AS9" s="68">
        <v>0</v>
      </c>
      <c r="AT9" s="68">
        <v>0</v>
      </c>
      <c r="AU9" s="69">
        <v>0</v>
      </c>
      <c r="AV9" s="71">
        <v>0</v>
      </c>
      <c r="AW9" s="70">
        <v>0</v>
      </c>
      <c r="AX9" s="68">
        <v>0</v>
      </c>
      <c r="AY9" s="68">
        <v>0</v>
      </c>
      <c r="AZ9" s="69">
        <v>0</v>
      </c>
      <c r="BA9" s="64"/>
      <c r="BB9" s="474" t="s">
        <v>89</v>
      </c>
      <c r="BC9" s="475"/>
      <c r="BD9" s="67"/>
      <c r="BE9" s="68">
        <v>0</v>
      </c>
      <c r="BF9" s="68">
        <v>0</v>
      </c>
      <c r="BG9" s="68">
        <v>0</v>
      </c>
      <c r="BH9" s="69">
        <v>0</v>
      </c>
      <c r="BI9" s="68">
        <v>0</v>
      </c>
      <c r="BJ9" s="68">
        <v>0</v>
      </c>
      <c r="BK9" s="68">
        <v>0</v>
      </c>
      <c r="BL9" s="68">
        <v>0</v>
      </c>
      <c r="BM9" s="69">
        <v>0</v>
      </c>
      <c r="BN9" s="64"/>
      <c r="BO9" s="474" t="s">
        <v>89</v>
      </c>
      <c r="BP9" s="475"/>
      <c r="BQ9" s="67"/>
      <c r="BR9" s="68">
        <v>0</v>
      </c>
      <c r="BS9" s="68">
        <v>0</v>
      </c>
      <c r="BT9" s="68">
        <v>0</v>
      </c>
      <c r="BU9" s="69">
        <v>0</v>
      </c>
      <c r="BV9" s="68">
        <v>0</v>
      </c>
      <c r="BW9" s="68">
        <v>0</v>
      </c>
      <c r="BX9" s="70">
        <v>0</v>
      </c>
      <c r="BY9" s="68">
        <v>0</v>
      </c>
      <c r="BZ9" s="69">
        <v>0</v>
      </c>
      <c r="CA9" s="64"/>
      <c r="CB9" s="474" t="s">
        <v>89</v>
      </c>
      <c r="CC9" s="475"/>
      <c r="CD9" s="67"/>
      <c r="CE9" s="68">
        <v>18445468</v>
      </c>
      <c r="CF9" s="56">
        <f aca="true" t="shared" si="8" ref="CF9:CF18">SUM(G9:CE9)</f>
        <v>18445468</v>
      </c>
      <c r="CG9" s="69">
        <v>0</v>
      </c>
      <c r="CH9" s="68">
        <f aca="true" t="shared" si="9" ref="CH9:CH18">CF9+CG9</f>
        <v>18445468</v>
      </c>
      <c r="CI9" s="56">
        <f aca="true" t="shared" si="10" ref="CI9:CI18">IF(CH$7=0,0,CH9/CH$7*100)</f>
        <v>0.03386636368948566</v>
      </c>
      <c r="CJ9" s="57">
        <f aca="true" t="shared" si="11" ref="CJ9:CJ18">CH9-E9</f>
        <v>-10980532</v>
      </c>
      <c r="CK9" s="58">
        <f aca="true" t="shared" si="12" ref="CK9:CK18">IF(E9=0,0,(CJ9/E9)*100)</f>
        <v>-37.31574797797866</v>
      </c>
    </row>
    <row r="10" spans="1:89" s="59" customFormat="1" ht="16.5" customHeight="1">
      <c r="A10" s="60"/>
      <c r="B10" s="474" t="s">
        <v>18</v>
      </c>
      <c r="C10" s="475"/>
      <c r="D10" s="63"/>
      <c r="E10" s="68">
        <v>0</v>
      </c>
      <c r="F10" s="48">
        <f t="shared" si="7"/>
        <v>0</v>
      </c>
      <c r="G10" s="68">
        <v>0</v>
      </c>
      <c r="H10" s="69">
        <v>0</v>
      </c>
      <c r="I10" s="68">
        <v>0</v>
      </c>
      <c r="J10" s="68">
        <v>0</v>
      </c>
      <c r="K10" s="68">
        <v>0</v>
      </c>
      <c r="L10" s="68">
        <v>0</v>
      </c>
      <c r="M10" s="69">
        <v>0</v>
      </c>
      <c r="N10" s="64"/>
      <c r="O10" s="474" t="s">
        <v>18</v>
      </c>
      <c r="P10" s="475"/>
      <c r="Q10" s="67"/>
      <c r="R10" s="68">
        <v>0</v>
      </c>
      <c r="S10" s="68">
        <v>0</v>
      </c>
      <c r="T10" s="68">
        <v>0</v>
      </c>
      <c r="U10" s="69">
        <v>0</v>
      </c>
      <c r="V10" s="68">
        <v>0</v>
      </c>
      <c r="W10" s="68">
        <v>0</v>
      </c>
      <c r="X10" s="68">
        <v>0</v>
      </c>
      <c r="Y10" s="68">
        <v>0</v>
      </c>
      <c r="Z10" s="69">
        <v>0</v>
      </c>
      <c r="AA10" s="64"/>
      <c r="AB10" s="474" t="s">
        <v>90</v>
      </c>
      <c r="AC10" s="475"/>
      <c r="AD10" s="67"/>
      <c r="AE10" s="68">
        <v>0</v>
      </c>
      <c r="AF10" s="70">
        <v>0</v>
      </c>
      <c r="AG10" s="70">
        <v>0</v>
      </c>
      <c r="AH10" s="69">
        <v>0</v>
      </c>
      <c r="AI10" s="68">
        <v>0</v>
      </c>
      <c r="AJ10" s="70">
        <v>0</v>
      </c>
      <c r="AK10" s="68">
        <v>0</v>
      </c>
      <c r="AL10" s="68">
        <v>0</v>
      </c>
      <c r="AM10" s="69">
        <v>0</v>
      </c>
      <c r="AN10" s="64"/>
      <c r="AO10" s="474" t="s">
        <v>90</v>
      </c>
      <c r="AP10" s="475"/>
      <c r="AQ10" s="67"/>
      <c r="AR10" s="70">
        <v>0</v>
      </c>
      <c r="AS10" s="68">
        <v>0</v>
      </c>
      <c r="AT10" s="68">
        <v>0</v>
      </c>
      <c r="AU10" s="69">
        <v>0</v>
      </c>
      <c r="AV10" s="71">
        <v>0</v>
      </c>
      <c r="AW10" s="70">
        <v>0</v>
      </c>
      <c r="AX10" s="68">
        <v>0</v>
      </c>
      <c r="AY10" s="68">
        <v>0</v>
      </c>
      <c r="AZ10" s="69">
        <v>0</v>
      </c>
      <c r="BA10" s="64"/>
      <c r="BB10" s="474" t="s">
        <v>90</v>
      </c>
      <c r="BC10" s="475"/>
      <c r="BD10" s="67"/>
      <c r="BE10" s="68">
        <v>0</v>
      </c>
      <c r="BF10" s="68">
        <v>0</v>
      </c>
      <c r="BG10" s="68">
        <v>0</v>
      </c>
      <c r="BH10" s="69">
        <v>0</v>
      </c>
      <c r="BI10" s="68">
        <v>0</v>
      </c>
      <c r="BJ10" s="68">
        <v>0</v>
      </c>
      <c r="BK10" s="68">
        <v>0</v>
      </c>
      <c r="BL10" s="68">
        <v>0</v>
      </c>
      <c r="BM10" s="69">
        <v>0</v>
      </c>
      <c r="BN10" s="64"/>
      <c r="BO10" s="474" t="s">
        <v>90</v>
      </c>
      <c r="BP10" s="475"/>
      <c r="BQ10" s="67"/>
      <c r="BR10" s="68">
        <v>0</v>
      </c>
      <c r="BS10" s="68">
        <v>0</v>
      </c>
      <c r="BT10" s="68">
        <v>0</v>
      </c>
      <c r="BU10" s="69">
        <v>0</v>
      </c>
      <c r="BV10" s="68">
        <v>0</v>
      </c>
      <c r="BW10" s="68">
        <v>0</v>
      </c>
      <c r="BX10" s="70">
        <v>0</v>
      </c>
      <c r="BY10" s="68">
        <v>0</v>
      </c>
      <c r="BZ10" s="69">
        <v>0</v>
      </c>
      <c r="CA10" s="64"/>
      <c r="CB10" s="474" t="s">
        <v>90</v>
      </c>
      <c r="CC10" s="475"/>
      <c r="CD10" s="67"/>
      <c r="CE10" s="68">
        <v>0</v>
      </c>
      <c r="CF10" s="56">
        <f t="shared" si="8"/>
        <v>0</v>
      </c>
      <c r="CG10" s="69">
        <v>0</v>
      </c>
      <c r="CH10" s="68">
        <f t="shared" si="9"/>
        <v>0</v>
      </c>
      <c r="CI10" s="56">
        <f t="shared" si="10"/>
        <v>0</v>
      </c>
      <c r="CJ10" s="57">
        <f t="shared" si="11"/>
        <v>0</v>
      </c>
      <c r="CK10" s="58">
        <f t="shared" si="12"/>
        <v>0</v>
      </c>
    </row>
    <row r="11" spans="1:89" s="59" customFormat="1" ht="16.5" customHeight="1">
      <c r="A11" s="60"/>
      <c r="B11" s="474" t="s">
        <v>19</v>
      </c>
      <c r="C11" s="475"/>
      <c r="D11" s="63"/>
      <c r="E11" s="68">
        <v>16819702000</v>
      </c>
      <c r="F11" s="48">
        <f t="shared" si="7"/>
        <v>32.37152094050134</v>
      </c>
      <c r="G11" s="68">
        <v>1582549807</v>
      </c>
      <c r="H11" s="69">
        <v>769785431</v>
      </c>
      <c r="I11" s="68">
        <v>452682859</v>
      </c>
      <c r="J11" s="68">
        <v>663929793</v>
      </c>
      <c r="K11" s="68">
        <v>935483728</v>
      </c>
      <c r="L11" s="68">
        <v>626788779</v>
      </c>
      <c r="M11" s="69">
        <v>522671721</v>
      </c>
      <c r="N11" s="64"/>
      <c r="O11" s="474" t="s">
        <v>19</v>
      </c>
      <c r="P11" s="475"/>
      <c r="Q11" s="67"/>
      <c r="R11" s="68">
        <v>503508553</v>
      </c>
      <c r="S11" s="68">
        <v>511857364</v>
      </c>
      <c r="T11" s="68">
        <v>405295120</v>
      </c>
      <c r="U11" s="69">
        <v>194447125</v>
      </c>
      <c r="V11" s="68">
        <v>262422158</v>
      </c>
      <c r="W11" s="68">
        <v>157139633</v>
      </c>
      <c r="X11" s="68">
        <v>412699545</v>
      </c>
      <c r="Y11" s="68">
        <v>526714986</v>
      </c>
      <c r="Z11" s="69">
        <v>167052077</v>
      </c>
      <c r="AA11" s="64"/>
      <c r="AB11" s="474" t="s">
        <v>91</v>
      </c>
      <c r="AC11" s="475"/>
      <c r="AD11" s="67"/>
      <c r="AE11" s="68">
        <v>170022632</v>
      </c>
      <c r="AF11" s="70">
        <v>222524177</v>
      </c>
      <c r="AG11" s="70">
        <v>233031126</v>
      </c>
      <c r="AH11" s="69">
        <v>182482181</v>
      </c>
      <c r="AI11" s="68">
        <v>614015301</v>
      </c>
      <c r="AJ11" s="70">
        <v>295221124</v>
      </c>
      <c r="AK11" s="68">
        <v>339684766</v>
      </c>
      <c r="AL11" s="68">
        <v>88313743</v>
      </c>
      <c r="AM11" s="69">
        <v>203479523</v>
      </c>
      <c r="AN11" s="64"/>
      <c r="AO11" s="474" t="s">
        <v>91</v>
      </c>
      <c r="AP11" s="475"/>
      <c r="AQ11" s="67"/>
      <c r="AR11" s="70">
        <v>65714802</v>
      </c>
      <c r="AS11" s="68">
        <v>392368297</v>
      </c>
      <c r="AT11" s="68">
        <v>405801859</v>
      </c>
      <c r="AU11" s="69">
        <v>413051027</v>
      </c>
      <c r="AV11" s="71">
        <v>394104062</v>
      </c>
      <c r="AW11" s="70">
        <v>401884365</v>
      </c>
      <c r="AX11" s="68">
        <v>193856683</v>
      </c>
      <c r="AY11" s="68">
        <v>435242122</v>
      </c>
      <c r="AZ11" s="69">
        <v>260664954</v>
      </c>
      <c r="BA11" s="64"/>
      <c r="BB11" s="474" t="s">
        <v>91</v>
      </c>
      <c r="BC11" s="475"/>
      <c r="BD11" s="67"/>
      <c r="BE11" s="68">
        <v>447578459</v>
      </c>
      <c r="BF11" s="68">
        <v>122032768</v>
      </c>
      <c r="BG11" s="68">
        <v>80028439</v>
      </c>
      <c r="BH11" s="69">
        <v>105548285</v>
      </c>
      <c r="BI11" s="68">
        <v>380546133</v>
      </c>
      <c r="BJ11" s="68">
        <v>532357305</v>
      </c>
      <c r="BK11" s="68">
        <v>405097663</v>
      </c>
      <c r="BL11" s="68">
        <v>135294850</v>
      </c>
      <c r="BM11" s="69">
        <v>127782638</v>
      </c>
      <c r="BN11" s="64"/>
      <c r="BO11" s="474" t="s">
        <v>91</v>
      </c>
      <c r="BP11" s="475"/>
      <c r="BQ11" s="67"/>
      <c r="BR11" s="68">
        <v>74157914</v>
      </c>
      <c r="BS11" s="68">
        <v>39682794</v>
      </c>
      <c r="BT11" s="68">
        <v>220401264</v>
      </c>
      <c r="BU11" s="69">
        <v>144395929</v>
      </c>
      <c r="BV11" s="68">
        <v>174319573</v>
      </c>
      <c r="BW11" s="68">
        <v>173318365</v>
      </c>
      <c r="BX11" s="70">
        <v>133298014</v>
      </c>
      <c r="BY11" s="68">
        <v>43609140</v>
      </c>
      <c r="BZ11" s="69">
        <v>47531570</v>
      </c>
      <c r="CA11" s="64"/>
      <c r="CB11" s="474" t="s">
        <v>91</v>
      </c>
      <c r="CC11" s="475"/>
      <c r="CD11" s="67"/>
      <c r="CE11" s="68">
        <v>9892246</v>
      </c>
      <c r="CF11" s="56">
        <f t="shared" si="8"/>
        <v>17403364772</v>
      </c>
      <c r="CG11" s="69">
        <v>0</v>
      </c>
      <c r="CH11" s="68">
        <f t="shared" si="9"/>
        <v>17403364772</v>
      </c>
      <c r="CI11" s="56">
        <f t="shared" si="10"/>
        <v>31.9530347936596</v>
      </c>
      <c r="CJ11" s="57">
        <f t="shared" si="11"/>
        <v>583662772</v>
      </c>
      <c r="CK11" s="58">
        <f t="shared" si="12"/>
        <v>3.4701136322153623</v>
      </c>
    </row>
    <row r="12" spans="1:89" s="59" customFormat="1" ht="16.5" customHeight="1">
      <c r="A12" s="60"/>
      <c r="B12" s="474" t="s">
        <v>20</v>
      </c>
      <c r="C12" s="475"/>
      <c r="D12" s="63"/>
      <c r="E12" s="68">
        <v>8000000</v>
      </c>
      <c r="F12" s="48">
        <f t="shared" si="7"/>
        <v>0.01539695337789045</v>
      </c>
      <c r="G12" s="68">
        <v>0</v>
      </c>
      <c r="H12" s="69">
        <v>4000</v>
      </c>
      <c r="I12" s="68">
        <v>2105546</v>
      </c>
      <c r="J12" s="68">
        <v>2327332</v>
      </c>
      <c r="K12" s="68">
        <v>4844198</v>
      </c>
      <c r="L12" s="68">
        <v>7001999</v>
      </c>
      <c r="M12" s="69">
        <v>455469</v>
      </c>
      <c r="N12" s="64"/>
      <c r="O12" s="474" t="s">
        <v>20</v>
      </c>
      <c r="P12" s="475"/>
      <c r="Q12" s="67"/>
      <c r="R12" s="68">
        <v>0</v>
      </c>
      <c r="S12" s="68">
        <v>3911954</v>
      </c>
      <c r="T12" s="68">
        <v>138000</v>
      </c>
      <c r="U12" s="69">
        <v>0</v>
      </c>
      <c r="V12" s="68">
        <v>0</v>
      </c>
      <c r="W12" s="68">
        <v>0</v>
      </c>
      <c r="X12" s="68">
        <v>0</v>
      </c>
      <c r="Y12" s="68">
        <v>0</v>
      </c>
      <c r="Z12" s="69">
        <v>0</v>
      </c>
      <c r="AA12" s="64"/>
      <c r="AB12" s="474" t="s">
        <v>92</v>
      </c>
      <c r="AC12" s="475"/>
      <c r="AD12" s="67"/>
      <c r="AE12" s="68">
        <v>0</v>
      </c>
      <c r="AF12" s="70">
        <v>0</v>
      </c>
      <c r="AG12" s="70">
        <v>100000</v>
      </c>
      <c r="AH12" s="69">
        <v>0</v>
      </c>
      <c r="AI12" s="68">
        <v>0</v>
      </c>
      <c r="AJ12" s="70">
        <v>0</v>
      </c>
      <c r="AK12" s="68">
        <v>0</v>
      </c>
      <c r="AL12" s="68">
        <v>0</v>
      </c>
      <c r="AM12" s="69">
        <v>0</v>
      </c>
      <c r="AN12" s="64"/>
      <c r="AO12" s="474" t="s">
        <v>92</v>
      </c>
      <c r="AP12" s="475"/>
      <c r="AQ12" s="67"/>
      <c r="AR12" s="70">
        <v>0</v>
      </c>
      <c r="AS12" s="68">
        <v>0</v>
      </c>
      <c r="AT12" s="68">
        <v>2539600</v>
      </c>
      <c r="AU12" s="69">
        <v>1124000</v>
      </c>
      <c r="AV12" s="71">
        <v>0</v>
      </c>
      <c r="AW12" s="70">
        <v>384000</v>
      </c>
      <c r="AX12" s="68">
        <v>0</v>
      </c>
      <c r="AY12" s="68">
        <v>10000</v>
      </c>
      <c r="AZ12" s="69">
        <v>0</v>
      </c>
      <c r="BA12" s="64"/>
      <c r="BB12" s="474" t="s">
        <v>92</v>
      </c>
      <c r="BC12" s="475"/>
      <c r="BD12" s="67"/>
      <c r="BE12" s="68">
        <v>0</v>
      </c>
      <c r="BF12" s="68">
        <v>0</v>
      </c>
      <c r="BG12" s="68">
        <v>5000</v>
      </c>
      <c r="BH12" s="69">
        <v>0</v>
      </c>
      <c r="BI12" s="68">
        <v>0</v>
      </c>
      <c r="BJ12" s="68">
        <v>0</v>
      </c>
      <c r="BK12" s="68">
        <v>0</v>
      </c>
      <c r="BL12" s="68">
        <v>0</v>
      </c>
      <c r="BM12" s="69">
        <v>0</v>
      </c>
      <c r="BN12" s="64"/>
      <c r="BO12" s="474" t="s">
        <v>92</v>
      </c>
      <c r="BP12" s="475"/>
      <c r="BQ12" s="67"/>
      <c r="BR12" s="68">
        <v>0</v>
      </c>
      <c r="BS12" s="68">
        <v>0</v>
      </c>
      <c r="BT12" s="68">
        <v>0</v>
      </c>
      <c r="BU12" s="69">
        <v>0</v>
      </c>
      <c r="BV12" s="68">
        <v>0</v>
      </c>
      <c r="BW12" s="68">
        <v>0</v>
      </c>
      <c r="BX12" s="70">
        <v>0</v>
      </c>
      <c r="BY12" s="68">
        <v>0</v>
      </c>
      <c r="BZ12" s="69">
        <v>0</v>
      </c>
      <c r="CA12" s="64"/>
      <c r="CB12" s="474" t="s">
        <v>92</v>
      </c>
      <c r="CC12" s="475"/>
      <c r="CD12" s="67"/>
      <c r="CE12" s="68">
        <v>0</v>
      </c>
      <c r="CF12" s="56">
        <f t="shared" si="8"/>
        <v>24951098</v>
      </c>
      <c r="CG12" s="69">
        <v>0</v>
      </c>
      <c r="CH12" s="68">
        <f t="shared" si="9"/>
        <v>24951098</v>
      </c>
      <c r="CI12" s="56">
        <f t="shared" si="10"/>
        <v>0.0458108712297242</v>
      </c>
      <c r="CJ12" s="57">
        <f t="shared" si="11"/>
        <v>16951098</v>
      </c>
      <c r="CK12" s="58">
        <f t="shared" si="12"/>
        <v>211.88872500000002</v>
      </c>
    </row>
    <row r="13" spans="1:89" s="59" customFormat="1" ht="16.5" customHeight="1">
      <c r="A13" s="60"/>
      <c r="B13" s="474" t="s">
        <v>21</v>
      </c>
      <c r="C13" s="475"/>
      <c r="D13" s="63"/>
      <c r="E13" s="68">
        <v>0</v>
      </c>
      <c r="F13" s="48">
        <f t="shared" si="7"/>
        <v>0</v>
      </c>
      <c r="G13" s="68">
        <v>0</v>
      </c>
      <c r="H13" s="69">
        <v>0</v>
      </c>
      <c r="I13" s="68">
        <v>0</v>
      </c>
      <c r="J13" s="68">
        <v>0</v>
      </c>
      <c r="K13" s="68">
        <v>0</v>
      </c>
      <c r="L13" s="68">
        <v>0</v>
      </c>
      <c r="M13" s="69">
        <v>0</v>
      </c>
      <c r="N13" s="64"/>
      <c r="O13" s="474" t="s">
        <v>21</v>
      </c>
      <c r="P13" s="475"/>
      <c r="Q13" s="67"/>
      <c r="R13" s="68">
        <v>0</v>
      </c>
      <c r="S13" s="68">
        <v>0</v>
      </c>
      <c r="T13" s="68">
        <v>0</v>
      </c>
      <c r="U13" s="69">
        <v>0</v>
      </c>
      <c r="V13" s="68">
        <v>0</v>
      </c>
      <c r="W13" s="68">
        <v>0</v>
      </c>
      <c r="X13" s="68">
        <v>0</v>
      </c>
      <c r="Y13" s="68">
        <v>0</v>
      </c>
      <c r="Z13" s="69">
        <v>0</v>
      </c>
      <c r="AA13" s="64"/>
      <c r="AB13" s="474" t="s">
        <v>93</v>
      </c>
      <c r="AC13" s="475"/>
      <c r="AD13" s="67"/>
      <c r="AE13" s="68">
        <v>0</v>
      </c>
      <c r="AF13" s="70">
        <v>0</v>
      </c>
      <c r="AG13" s="70">
        <v>0</v>
      </c>
      <c r="AH13" s="69">
        <v>0</v>
      </c>
      <c r="AI13" s="68">
        <v>0</v>
      </c>
      <c r="AJ13" s="70">
        <v>0</v>
      </c>
      <c r="AK13" s="68">
        <v>0</v>
      </c>
      <c r="AL13" s="68">
        <v>0</v>
      </c>
      <c r="AM13" s="69">
        <v>0</v>
      </c>
      <c r="AN13" s="64"/>
      <c r="AO13" s="474" t="s">
        <v>93</v>
      </c>
      <c r="AP13" s="475"/>
      <c r="AQ13" s="67"/>
      <c r="AR13" s="70">
        <v>0</v>
      </c>
      <c r="AS13" s="68">
        <v>0</v>
      </c>
      <c r="AT13" s="68">
        <v>0</v>
      </c>
      <c r="AU13" s="69">
        <v>0</v>
      </c>
      <c r="AV13" s="71">
        <v>0</v>
      </c>
      <c r="AW13" s="70">
        <v>0</v>
      </c>
      <c r="AX13" s="68">
        <v>0</v>
      </c>
      <c r="AY13" s="68">
        <v>0</v>
      </c>
      <c r="AZ13" s="69">
        <v>0</v>
      </c>
      <c r="BA13" s="64"/>
      <c r="BB13" s="474" t="s">
        <v>93</v>
      </c>
      <c r="BC13" s="475"/>
      <c r="BD13" s="67"/>
      <c r="BE13" s="68">
        <v>0</v>
      </c>
      <c r="BF13" s="68">
        <v>0</v>
      </c>
      <c r="BG13" s="68">
        <v>0</v>
      </c>
      <c r="BH13" s="69">
        <v>0</v>
      </c>
      <c r="BI13" s="68">
        <v>0</v>
      </c>
      <c r="BJ13" s="68">
        <v>0</v>
      </c>
      <c r="BK13" s="68">
        <v>0</v>
      </c>
      <c r="BL13" s="68">
        <v>0</v>
      </c>
      <c r="BM13" s="69">
        <v>0</v>
      </c>
      <c r="BN13" s="64"/>
      <c r="BO13" s="474" t="s">
        <v>93</v>
      </c>
      <c r="BP13" s="475"/>
      <c r="BQ13" s="67"/>
      <c r="BR13" s="68">
        <v>0</v>
      </c>
      <c r="BS13" s="68">
        <v>0</v>
      </c>
      <c r="BT13" s="68">
        <v>0</v>
      </c>
      <c r="BU13" s="69">
        <v>0</v>
      </c>
      <c r="BV13" s="68">
        <v>0</v>
      </c>
      <c r="BW13" s="68">
        <v>0</v>
      </c>
      <c r="BX13" s="70">
        <v>0</v>
      </c>
      <c r="BY13" s="68">
        <v>0</v>
      </c>
      <c r="BZ13" s="69">
        <v>0</v>
      </c>
      <c r="CA13" s="64"/>
      <c r="CB13" s="474" t="s">
        <v>93</v>
      </c>
      <c r="CC13" s="475"/>
      <c r="CD13" s="67"/>
      <c r="CE13" s="68">
        <v>0</v>
      </c>
      <c r="CF13" s="56">
        <f t="shared" si="8"/>
        <v>0</v>
      </c>
      <c r="CG13" s="69">
        <v>0</v>
      </c>
      <c r="CH13" s="68">
        <f t="shared" si="9"/>
        <v>0</v>
      </c>
      <c r="CI13" s="56">
        <f t="shared" si="10"/>
        <v>0</v>
      </c>
      <c r="CJ13" s="57">
        <f t="shared" si="11"/>
        <v>0</v>
      </c>
      <c r="CK13" s="58">
        <f t="shared" si="12"/>
        <v>0</v>
      </c>
    </row>
    <row r="14" spans="1:89" s="59" customFormat="1" ht="16.5" customHeight="1">
      <c r="A14" s="60"/>
      <c r="B14" s="474" t="s">
        <v>22</v>
      </c>
      <c r="C14" s="475"/>
      <c r="D14" s="63"/>
      <c r="E14" s="68">
        <v>0</v>
      </c>
      <c r="F14" s="48">
        <f t="shared" si="7"/>
        <v>0</v>
      </c>
      <c r="G14" s="68">
        <v>0</v>
      </c>
      <c r="H14" s="69">
        <v>0</v>
      </c>
      <c r="I14" s="68">
        <v>0</v>
      </c>
      <c r="J14" s="68">
        <v>0</v>
      </c>
      <c r="K14" s="68">
        <v>0</v>
      </c>
      <c r="L14" s="68">
        <v>0</v>
      </c>
      <c r="M14" s="69">
        <v>0</v>
      </c>
      <c r="N14" s="64"/>
      <c r="O14" s="474" t="s">
        <v>22</v>
      </c>
      <c r="P14" s="475"/>
      <c r="Q14" s="67"/>
      <c r="R14" s="68">
        <v>0</v>
      </c>
      <c r="S14" s="68">
        <v>0</v>
      </c>
      <c r="T14" s="68">
        <v>0</v>
      </c>
      <c r="U14" s="69">
        <v>0</v>
      </c>
      <c r="V14" s="68">
        <v>0</v>
      </c>
      <c r="W14" s="68">
        <v>0</v>
      </c>
      <c r="X14" s="68">
        <v>0</v>
      </c>
      <c r="Y14" s="68">
        <v>0</v>
      </c>
      <c r="Z14" s="69">
        <v>0</v>
      </c>
      <c r="AA14" s="64"/>
      <c r="AB14" s="474" t="s">
        <v>94</v>
      </c>
      <c r="AC14" s="475"/>
      <c r="AD14" s="67"/>
      <c r="AE14" s="68">
        <v>0</v>
      </c>
      <c r="AF14" s="70">
        <v>0</v>
      </c>
      <c r="AG14" s="70">
        <v>0</v>
      </c>
      <c r="AH14" s="69">
        <v>0</v>
      </c>
      <c r="AI14" s="68">
        <v>0</v>
      </c>
      <c r="AJ14" s="70">
        <v>0</v>
      </c>
      <c r="AK14" s="68">
        <v>0</v>
      </c>
      <c r="AL14" s="68">
        <v>0</v>
      </c>
      <c r="AM14" s="69">
        <v>0</v>
      </c>
      <c r="AN14" s="64"/>
      <c r="AO14" s="474" t="s">
        <v>94</v>
      </c>
      <c r="AP14" s="475"/>
      <c r="AQ14" s="67"/>
      <c r="AR14" s="70">
        <v>0</v>
      </c>
      <c r="AS14" s="68">
        <v>0</v>
      </c>
      <c r="AT14" s="68">
        <v>0</v>
      </c>
      <c r="AU14" s="69">
        <v>0</v>
      </c>
      <c r="AV14" s="71">
        <v>0</v>
      </c>
      <c r="AW14" s="70">
        <v>0</v>
      </c>
      <c r="AX14" s="68">
        <v>0</v>
      </c>
      <c r="AY14" s="68">
        <v>0</v>
      </c>
      <c r="AZ14" s="69">
        <v>0</v>
      </c>
      <c r="BA14" s="64"/>
      <c r="BB14" s="474" t="s">
        <v>94</v>
      </c>
      <c r="BC14" s="475"/>
      <c r="BD14" s="67"/>
      <c r="BE14" s="68">
        <v>0</v>
      </c>
      <c r="BF14" s="68">
        <v>0</v>
      </c>
      <c r="BG14" s="68">
        <v>0</v>
      </c>
      <c r="BH14" s="69">
        <v>0</v>
      </c>
      <c r="BI14" s="68">
        <v>0</v>
      </c>
      <c r="BJ14" s="68">
        <v>0</v>
      </c>
      <c r="BK14" s="68">
        <v>0</v>
      </c>
      <c r="BL14" s="68">
        <v>0</v>
      </c>
      <c r="BM14" s="69">
        <v>0</v>
      </c>
      <c r="BN14" s="64"/>
      <c r="BO14" s="474" t="s">
        <v>94</v>
      </c>
      <c r="BP14" s="475"/>
      <c r="BQ14" s="67"/>
      <c r="BR14" s="68">
        <v>0</v>
      </c>
      <c r="BS14" s="68">
        <v>0</v>
      </c>
      <c r="BT14" s="68">
        <v>0</v>
      </c>
      <c r="BU14" s="69">
        <v>0</v>
      </c>
      <c r="BV14" s="68">
        <v>0</v>
      </c>
      <c r="BW14" s="68">
        <v>0</v>
      </c>
      <c r="BX14" s="70">
        <v>0</v>
      </c>
      <c r="BY14" s="68">
        <v>0</v>
      </c>
      <c r="BZ14" s="69">
        <v>0</v>
      </c>
      <c r="CA14" s="64"/>
      <c r="CB14" s="474" t="s">
        <v>94</v>
      </c>
      <c r="CC14" s="475"/>
      <c r="CD14" s="67"/>
      <c r="CE14" s="68">
        <v>0</v>
      </c>
      <c r="CF14" s="56">
        <f t="shared" si="8"/>
        <v>0</v>
      </c>
      <c r="CG14" s="69">
        <v>0</v>
      </c>
      <c r="CH14" s="68">
        <f t="shared" si="9"/>
        <v>0</v>
      </c>
      <c r="CI14" s="56">
        <f t="shared" si="10"/>
        <v>0</v>
      </c>
      <c r="CJ14" s="57">
        <f t="shared" si="11"/>
        <v>0</v>
      </c>
      <c r="CK14" s="58">
        <f t="shared" si="12"/>
        <v>0</v>
      </c>
    </row>
    <row r="15" spans="1:89" s="59" customFormat="1" ht="16.5" customHeight="1">
      <c r="A15" s="60"/>
      <c r="B15" s="474" t="s">
        <v>23</v>
      </c>
      <c r="C15" s="475"/>
      <c r="D15" s="63"/>
      <c r="E15" s="68">
        <v>0</v>
      </c>
      <c r="F15" s="48">
        <f t="shared" si="7"/>
        <v>0</v>
      </c>
      <c r="G15" s="68">
        <v>0</v>
      </c>
      <c r="H15" s="69">
        <v>0</v>
      </c>
      <c r="I15" s="68">
        <v>0</v>
      </c>
      <c r="J15" s="68">
        <v>0</v>
      </c>
      <c r="K15" s="68">
        <v>0</v>
      </c>
      <c r="L15" s="68">
        <v>0</v>
      </c>
      <c r="M15" s="69">
        <v>0</v>
      </c>
      <c r="N15" s="64"/>
      <c r="O15" s="474" t="s">
        <v>23</v>
      </c>
      <c r="P15" s="475"/>
      <c r="Q15" s="67"/>
      <c r="R15" s="68">
        <v>0</v>
      </c>
      <c r="S15" s="68">
        <v>0</v>
      </c>
      <c r="T15" s="68">
        <v>0</v>
      </c>
      <c r="U15" s="69">
        <v>0</v>
      </c>
      <c r="V15" s="68">
        <v>0</v>
      </c>
      <c r="W15" s="68">
        <v>0</v>
      </c>
      <c r="X15" s="68">
        <v>0</v>
      </c>
      <c r="Y15" s="68">
        <v>0</v>
      </c>
      <c r="Z15" s="69">
        <v>0</v>
      </c>
      <c r="AA15" s="64"/>
      <c r="AB15" s="474" t="s">
        <v>95</v>
      </c>
      <c r="AC15" s="475"/>
      <c r="AD15" s="67"/>
      <c r="AE15" s="68">
        <v>0</v>
      </c>
      <c r="AF15" s="70">
        <v>0</v>
      </c>
      <c r="AG15" s="70">
        <v>0</v>
      </c>
      <c r="AH15" s="69">
        <v>0</v>
      </c>
      <c r="AI15" s="68">
        <v>0</v>
      </c>
      <c r="AJ15" s="70">
        <v>0</v>
      </c>
      <c r="AK15" s="68">
        <v>0</v>
      </c>
      <c r="AL15" s="68">
        <v>0</v>
      </c>
      <c r="AM15" s="69">
        <v>0</v>
      </c>
      <c r="AN15" s="64"/>
      <c r="AO15" s="474" t="s">
        <v>95</v>
      </c>
      <c r="AP15" s="475"/>
      <c r="AQ15" s="67"/>
      <c r="AR15" s="70">
        <v>0</v>
      </c>
      <c r="AS15" s="68">
        <v>0</v>
      </c>
      <c r="AT15" s="68">
        <v>0</v>
      </c>
      <c r="AU15" s="69">
        <v>0</v>
      </c>
      <c r="AV15" s="71">
        <v>0</v>
      </c>
      <c r="AW15" s="70">
        <v>0</v>
      </c>
      <c r="AX15" s="68">
        <v>0</v>
      </c>
      <c r="AY15" s="68">
        <v>0</v>
      </c>
      <c r="AZ15" s="69">
        <v>0</v>
      </c>
      <c r="BA15" s="64"/>
      <c r="BB15" s="474" t="s">
        <v>95</v>
      </c>
      <c r="BC15" s="475"/>
      <c r="BD15" s="67"/>
      <c r="BE15" s="68">
        <v>0</v>
      </c>
      <c r="BF15" s="68">
        <v>0</v>
      </c>
      <c r="BG15" s="68">
        <v>0</v>
      </c>
      <c r="BH15" s="69">
        <v>0</v>
      </c>
      <c r="BI15" s="68">
        <v>0</v>
      </c>
      <c r="BJ15" s="68">
        <v>0</v>
      </c>
      <c r="BK15" s="68">
        <v>0</v>
      </c>
      <c r="BL15" s="68">
        <v>0</v>
      </c>
      <c r="BM15" s="69">
        <v>0</v>
      </c>
      <c r="BN15" s="64"/>
      <c r="BO15" s="474" t="s">
        <v>95</v>
      </c>
      <c r="BP15" s="475"/>
      <c r="BQ15" s="67"/>
      <c r="BR15" s="68">
        <v>0</v>
      </c>
      <c r="BS15" s="68">
        <v>0</v>
      </c>
      <c r="BT15" s="68">
        <v>0</v>
      </c>
      <c r="BU15" s="69">
        <v>0</v>
      </c>
      <c r="BV15" s="68">
        <v>0</v>
      </c>
      <c r="BW15" s="68">
        <v>0</v>
      </c>
      <c r="BX15" s="70">
        <v>0</v>
      </c>
      <c r="BY15" s="68">
        <v>0</v>
      </c>
      <c r="BZ15" s="69">
        <v>0</v>
      </c>
      <c r="CA15" s="64"/>
      <c r="CB15" s="474" t="s">
        <v>95</v>
      </c>
      <c r="CC15" s="475"/>
      <c r="CD15" s="67"/>
      <c r="CE15" s="68">
        <v>0</v>
      </c>
      <c r="CF15" s="56">
        <f t="shared" si="8"/>
        <v>0</v>
      </c>
      <c r="CG15" s="69">
        <v>0</v>
      </c>
      <c r="CH15" s="68">
        <f t="shared" si="9"/>
        <v>0</v>
      </c>
      <c r="CI15" s="56">
        <f t="shared" si="10"/>
        <v>0</v>
      </c>
      <c r="CJ15" s="57">
        <f t="shared" si="11"/>
        <v>0</v>
      </c>
      <c r="CK15" s="58">
        <f t="shared" si="12"/>
        <v>0</v>
      </c>
    </row>
    <row r="16" spans="1:89" s="59" customFormat="1" ht="16.5" customHeight="1">
      <c r="A16" s="60"/>
      <c r="B16" s="474" t="s">
        <v>96</v>
      </c>
      <c r="C16" s="475"/>
      <c r="D16" s="63"/>
      <c r="E16" s="68">
        <v>0</v>
      </c>
      <c r="F16" s="48">
        <f t="shared" si="7"/>
        <v>0</v>
      </c>
      <c r="G16" s="68">
        <v>0</v>
      </c>
      <c r="H16" s="69">
        <v>0</v>
      </c>
      <c r="I16" s="68">
        <v>0</v>
      </c>
      <c r="J16" s="68">
        <v>0</v>
      </c>
      <c r="K16" s="68">
        <v>0</v>
      </c>
      <c r="L16" s="68">
        <v>0</v>
      </c>
      <c r="M16" s="69">
        <v>0</v>
      </c>
      <c r="N16" s="64"/>
      <c r="O16" s="474" t="s">
        <v>96</v>
      </c>
      <c r="P16" s="475"/>
      <c r="Q16" s="67"/>
      <c r="R16" s="68">
        <v>0</v>
      </c>
      <c r="S16" s="68">
        <v>0</v>
      </c>
      <c r="T16" s="68">
        <v>0</v>
      </c>
      <c r="U16" s="69">
        <v>0</v>
      </c>
      <c r="V16" s="68">
        <v>0</v>
      </c>
      <c r="W16" s="68">
        <v>0</v>
      </c>
      <c r="X16" s="68">
        <v>0</v>
      </c>
      <c r="Y16" s="68">
        <v>0</v>
      </c>
      <c r="Z16" s="69">
        <v>0</v>
      </c>
      <c r="AA16" s="64"/>
      <c r="AB16" s="474" t="s">
        <v>96</v>
      </c>
      <c r="AC16" s="475"/>
      <c r="AD16" s="67"/>
      <c r="AE16" s="68">
        <v>0</v>
      </c>
      <c r="AF16" s="70">
        <v>0</v>
      </c>
      <c r="AG16" s="70">
        <v>0</v>
      </c>
      <c r="AH16" s="69">
        <v>0</v>
      </c>
      <c r="AI16" s="68">
        <v>0</v>
      </c>
      <c r="AJ16" s="70">
        <v>0</v>
      </c>
      <c r="AK16" s="68">
        <v>0</v>
      </c>
      <c r="AL16" s="68">
        <v>0</v>
      </c>
      <c r="AM16" s="69">
        <v>0</v>
      </c>
      <c r="AN16" s="64"/>
      <c r="AO16" s="474" t="s">
        <v>96</v>
      </c>
      <c r="AP16" s="475"/>
      <c r="AQ16" s="67"/>
      <c r="AR16" s="70">
        <v>0</v>
      </c>
      <c r="AS16" s="68">
        <v>0</v>
      </c>
      <c r="AT16" s="68">
        <v>0</v>
      </c>
      <c r="AU16" s="69">
        <v>0</v>
      </c>
      <c r="AV16" s="71">
        <v>0</v>
      </c>
      <c r="AW16" s="70">
        <v>0</v>
      </c>
      <c r="AX16" s="68">
        <v>0</v>
      </c>
      <c r="AY16" s="68">
        <v>0</v>
      </c>
      <c r="AZ16" s="69">
        <v>0</v>
      </c>
      <c r="BA16" s="64"/>
      <c r="BB16" s="474" t="s">
        <v>96</v>
      </c>
      <c r="BC16" s="475"/>
      <c r="BD16" s="67"/>
      <c r="BE16" s="68">
        <v>0</v>
      </c>
      <c r="BF16" s="68">
        <v>0</v>
      </c>
      <c r="BG16" s="68">
        <v>0</v>
      </c>
      <c r="BH16" s="69">
        <v>0</v>
      </c>
      <c r="BI16" s="68">
        <v>0</v>
      </c>
      <c r="BJ16" s="68">
        <v>0</v>
      </c>
      <c r="BK16" s="68">
        <v>0</v>
      </c>
      <c r="BL16" s="68">
        <v>0</v>
      </c>
      <c r="BM16" s="69">
        <v>0</v>
      </c>
      <c r="BN16" s="64"/>
      <c r="BO16" s="474" t="s">
        <v>96</v>
      </c>
      <c r="BP16" s="475"/>
      <c r="BQ16" s="67"/>
      <c r="BR16" s="68">
        <v>0</v>
      </c>
      <c r="BS16" s="68">
        <v>0</v>
      </c>
      <c r="BT16" s="68">
        <v>0</v>
      </c>
      <c r="BU16" s="69">
        <v>0</v>
      </c>
      <c r="BV16" s="68">
        <v>0</v>
      </c>
      <c r="BW16" s="68">
        <v>0</v>
      </c>
      <c r="BX16" s="70">
        <v>0</v>
      </c>
      <c r="BY16" s="68">
        <v>0</v>
      </c>
      <c r="BZ16" s="69">
        <v>0</v>
      </c>
      <c r="CA16" s="64"/>
      <c r="CB16" s="474" t="s">
        <v>96</v>
      </c>
      <c r="CC16" s="475"/>
      <c r="CD16" s="67"/>
      <c r="CE16" s="68">
        <v>0</v>
      </c>
      <c r="CF16" s="56">
        <f t="shared" si="8"/>
        <v>0</v>
      </c>
      <c r="CG16" s="69">
        <v>0</v>
      </c>
      <c r="CH16" s="68">
        <f t="shared" si="9"/>
        <v>0</v>
      </c>
      <c r="CI16" s="56">
        <f t="shared" si="10"/>
        <v>0</v>
      </c>
      <c r="CJ16" s="57">
        <f t="shared" si="11"/>
        <v>0</v>
      </c>
      <c r="CK16" s="58">
        <f t="shared" si="12"/>
        <v>0</v>
      </c>
    </row>
    <row r="17" spans="1:89" s="59" customFormat="1" ht="16.5" customHeight="1">
      <c r="A17" s="60"/>
      <c r="B17" s="474" t="s">
        <v>97</v>
      </c>
      <c r="C17" s="475"/>
      <c r="D17" s="63"/>
      <c r="E17" s="68">
        <v>0</v>
      </c>
      <c r="F17" s="48">
        <f t="shared" si="7"/>
        <v>0</v>
      </c>
      <c r="G17" s="68">
        <v>0</v>
      </c>
      <c r="H17" s="69">
        <v>0</v>
      </c>
      <c r="I17" s="68">
        <v>0</v>
      </c>
      <c r="J17" s="68">
        <v>0</v>
      </c>
      <c r="K17" s="68">
        <v>0</v>
      </c>
      <c r="L17" s="68">
        <v>0</v>
      </c>
      <c r="M17" s="69">
        <v>0</v>
      </c>
      <c r="N17" s="64"/>
      <c r="O17" s="474" t="s">
        <v>97</v>
      </c>
      <c r="P17" s="475"/>
      <c r="Q17" s="67"/>
      <c r="R17" s="68">
        <v>0</v>
      </c>
      <c r="S17" s="68">
        <v>0</v>
      </c>
      <c r="T17" s="68">
        <v>0</v>
      </c>
      <c r="U17" s="69">
        <v>0</v>
      </c>
      <c r="V17" s="68">
        <v>0</v>
      </c>
      <c r="W17" s="68">
        <v>0</v>
      </c>
      <c r="X17" s="68">
        <v>0</v>
      </c>
      <c r="Y17" s="68">
        <v>0</v>
      </c>
      <c r="Z17" s="69">
        <v>0</v>
      </c>
      <c r="AA17" s="64"/>
      <c r="AB17" s="474" t="s">
        <v>97</v>
      </c>
      <c r="AC17" s="475"/>
      <c r="AD17" s="67"/>
      <c r="AE17" s="68">
        <v>0</v>
      </c>
      <c r="AF17" s="70">
        <v>0</v>
      </c>
      <c r="AG17" s="70">
        <v>0</v>
      </c>
      <c r="AH17" s="69">
        <v>0</v>
      </c>
      <c r="AI17" s="68">
        <v>0</v>
      </c>
      <c r="AJ17" s="70">
        <v>0</v>
      </c>
      <c r="AK17" s="68">
        <v>0</v>
      </c>
      <c r="AL17" s="68">
        <v>0</v>
      </c>
      <c r="AM17" s="69">
        <v>0</v>
      </c>
      <c r="AN17" s="64"/>
      <c r="AO17" s="474" t="s">
        <v>97</v>
      </c>
      <c r="AP17" s="475"/>
      <c r="AQ17" s="67"/>
      <c r="AR17" s="70">
        <v>0</v>
      </c>
      <c r="AS17" s="68">
        <v>0</v>
      </c>
      <c r="AT17" s="68">
        <v>0</v>
      </c>
      <c r="AU17" s="69">
        <v>0</v>
      </c>
      <c r="AV17" s="71">
        <v>0</v>
      </c>
      <c r="AW17" s="70">
        <v>0</v>
      </c>
      <c r="AX17" s="68">
        <v>0</v>
      </c>
      <c r="AY17" s="68">
        <v>0</v>
      </c>
      <c r="AZ17" s="69">
        <v>0</v>
      </c>
      <c r="BA17" s="64"/>
      <c r="BB17" s="474" t="s">
        <v>97</v>
      </c>
      <c r="BC17" s="475"/>
      <c r="BD17" s="67"/>
      <c r="BE17" s="68">
        <v>0</v>
      </c>
      <c r="BF17" s="68">
        <v>0</v>
      </c>
      <c r="BG17" s="68">
        <v>0</v>
      </c>
      <c r="BH17" s="69">
        <v>0</v>
      </c>
      <c r="BI17" s="68">
        <v>0</v>
      </c>
      <c r="BJ17" s="68">
        <v>0</v>
      </c>
      <c r="BK17" s="68">
        <v>0</v>
      </c>
      <c r="BL17" s="68">
        <v>0</v>
      </c>
      <c r="BM17" s="69">
        <v>0</v>
      </c>
      <c r="BN17" s="64"/>
      <c r="BO17" s="474" t="s">
        <v>97</v>
      </c>
      <c r="BP17" s="475"/>
      <c r="BQ17" s="67"/>
      <c r="BR17" s="68">
        <v>0</v>
      </c>
      <c r="BS17" s="68">
        <v>0</v>
      </c>
      <c r="BT17" s="68">
        <v>0</v>
      </c>
      <c r="BU17" s="69">
        <v>0</v>
      </c>
      <c r="BV17" s="68">
        <v>0</v>
      </c>
      <c r="BW17" s="68">
        <v>0</v>
      </c>
      <c r="BX17" s="70">
        <v>0</v>
      </c>
      <c r="BY17" s="68">
        <v>0</v>
      </c>
      <c r="BZ17" s="69">
        <v>0</v>
      </c>
      <c r="CA17" s="64"/>
      <c r="CB17" s="474" t="s">
        <v>97</v>
      </c>
      <c r="CC17" s="475"/>
      <c r="CD17" s="67"/>
      <c r="CE17" s="68">
        <v>0</v>
      </c>
      <c r="CF17" s="56">
        <f t="shared" si="8"/>
        <v>0</v>
      </c>
      <c r="CG17" s="69">
        <v>0</v>
      </c>
      <c r="CH17" s="68">
        <f t="shared" si="9"/>
        <v>0</v>
      </c>
      <c r="CI17" s="56">
        <f t="shared" si="10"/>
        <v>0</v>
      </c>
      <c r="CJ17" s="57">
        <f t="shared" si="11"/>
        <v>0</v>
      </c>
      <c r="CK17" s="58">
        <f t="shared" si="12"/>
        <v>0</v>
      </c>
    </row>
    <row r="18" spans="1:89" s="59" customFormat="1" ht="16.5" customHeight="1">
      <c r="A18" s="60"/>
      <c r="B18" s="474" t="s">
        <v>98</v>
      </c>
      <c r="C18" s="475"/>
      <c r="D18" s="63"/>
      <c r="E18" s="68">
        <v>35101203000</v>
      </c>
      <c r="F18" s="48">
        <f t="shared" si="7"/>
        <v>67.55644826235854</v>
      </c>
      <c r="G18" s="68">
        <v>4529014705.88</v>
      </c>
      <c r="H18" s="69">
        <v>1464495306</v>
      </c>
      <c r="I18" s="68">
        <v>1401146189</v>
      </c>
      <c r="J18" s="68">
        <v>1425502784.6</v>
      </c>
      <c r="K18" s="68">
        <v>2673469253</v>
      </c>
      <c r="L18" s="68">
        <v>1460967782</v>
      </c>
      <c r="M18" s="69">
        <v>1192120489</v>
      </c>
      <c r="N18" s="64"/>
      <c r="O18" s="474" t="s">
        <v>98</v>
      </c>
      <c r="P18" s="475"/>
      <c r="Q18" s="67"/>
      <c r="R18" s="68">
        <v>984700973</v>
      </c>
      <c r="S18" s="68">
        <v>980468317</v>
      </c>
      <c r="T18" s="68">
        <v>783980748</v>
      </c>
      <c r="U18" s="69">
        <v>773137589</v>
      </c>
      <c r="V18" s="68">
        <v>604913551</v>
      </c>
      <c r="W18" s="68">
        <v>512921619</v>
      </c>
      <c r="X18" s="68">
        <v>573796852</v>
      </c>
      <c r="Y18" s="68">
        <v>1072337261</v>
      </c>
      <c r="Z18" s="69">
        <v>322096534</v>
      </c>
      <c r="AA18" s="64"/>
      <c r="AB18" s="474" t="s">
        <v>98</v>
      </c>
      <c r="AC18" s="475"/>
      <c r="AD18" s="67"/>
      <c r="AE18" s="68">
        <v>374057721</v>
      </c>
      <c r="AF18" s="70">
        <v>480610108</v>
      </c>
      <c r="AG18" s="70">
        <v>391211440</v>
      </c>
      <c r="AH18" s="69">
        <v>430350117</v>
      </c>
      <c r="AI18" s="68">
        <v>1481636448</v>
      </c>
      <c r="AJ18" s="70">
        <v>624900620</v>
      </c>
      <c r="AK18" s="68">
        <v>582060889</v>
      </c>
      <c r="AL18" s="68">
        <v>351054385</v>
      </c>
      <c r="AM18" s="69">
        <v>376371956</v>
      </c>
      <c r="AN18" s="64"/>
      <c r="AO18" s="474" t="s">
        <v>98</v>
      </c>
      <c r="AP18" s="475"/>
      <c r="AQ18" s="67"/>
      <c r="AR18" s="70">
        <v>317046748</v>
      </c>
      <c r="AS18" s="68">
        <v>151234029</v>
      </c>
      <c r="AT18" s="68">
        <v>790134904</v>
      </c>
      <c r="AU18" s="69">
        <v>797651098</v>
      </c>
      <c r="AV18" s="71">
        <v>589270000</v>
      </c>
      <c r="AW18" s="70">
        <v>553911932</v>
      </c>
      <c r="AX18" s="68">
        <v>445429993</v>
      </c>
      <c r="AY18" s="68">
        <v>600995391</v>
      </c>
      <c r="AZ18" s="69">
        <v>428471433</v>
      </c>
      <c r="BA18" s="64"/>
      <c r="BB18" s="474" t="s">
        <v>98</v>
      </c>
      <c r="BC18" s="475"/>
      <c r="BD18" s="67"/>
      <c r="BE18" s="68">
        <v>807193010</v>
      </c>
      <c r="BF18" s="68">
        <v>286317477</v>
      </c>
      <c r="BG18" s="68">
        <v>266375027</v>
      </c>
      <c r="BH18" s="69">
        <v>274889122</v>
      </c>
      <c r="BI18" s="68">
        <v>481038199</v>
      </c>
      <c r="BJ18" s="68">
        <v>601991542</v>
      </c>
      <c r="BK18" s="68">
        <v>470783000</v>
      </c>
      <c r="BL18" s="68">
        <v>224521380</v>
      </c>
      <c r="BM18" s="69">
        <v>269871379</v>
      </c>
      <c r="BN18" s="64"/>
      <c r="BO18" s="474" t="s">
        <v>98</v>
      </c>
      <c r="BP18" s="475"/>
      <c r="BQ18" s="67"/>
      <c r="BR18" s="68">
        <v>222583949</v>
      </c>
      <c r="BS18" s="68">
        <v>77236893</v>
      </c>
      <c r="BT18" s="68">
        <v>461577824</v>
      </c>
      <c r="BU18" s="69">
        <v>386409428</v>
      </c>
      <c r="BV18" s="68">
        <v>398304191</v>
      </c>
      <c r="BW18" s="68">
        <v>408909945</v>
      </c>
      <c r="BX18" s="70">
        <v>371565246</v>
      </c>
      <c r="BY18" s="68">
        <v>96252000</v>
      </c>
      <c r="BZ18" s="69">
        <v>95526145</v>
      </c>
      <c r="CA18" s="64"/>
      <c r="CB18" s="474" t="s">
        <v>98</v>
      </c>
      <c r="CC18" s="475"/>
      <c r="CD18" s="67"/>
      <c r="CE18" s="68">
        <v>295875564</v>
      </c>
      <c r="CF18" s="56">
        <f t="shared" si="8"/>
        <v>37018690486.479996</v>
      </c>
      <c r="CG18" s="69">
        <v>0</v>
      </c>
      <c r="CH18" s="68">
        <f t="shared" si="9"/>
        <v>37018690486.479996</v>
      </c>
      <c r="CI18" s="56">
        <f t="shared" si="10"/>
        <v>67.96728797142119</v>
      </c>
      <c r="CJ18" s="57">
        <f t="shared" si="11"/>
        <v>1917487486.4799957</v>
      </c>
      <c r="CK18" s="58">
        <f t="shared" si="12"/>
        <v>5.462740084663182</v>
      </c>
    </row>
    <row r="19" spans="1:89" s="59" customFormat="1" ht="6" customHeight="1">
      <c r="A19" s="60"/>
      <c r="B19" s="478"/>
      <c r="C19" s="479"/>
      <c r="D19" s="63"/>
      <c r="E19" s="48"/>
      <c r="F19" s="48"/>
      <c r="G19" s="48"/>
      <c r="H19" s="49"/>
      <c r="I19" s="48"/>
      <c r="J19" s="48"/>
      <c r="K19" s="48"/>
      <c r="L19" s="48"/>
      <c r="M19" s="49"/>
      <c r="N19" s="64"/>
      <c r="O19" s="476"/>
      <c r="P19" s="477"/>
      <c r="Q19" s="67"/>
      <c r="R19" s="48"/>
      <c r="S19" s="48"/>
      <c r="T19" s="48"/>
      <c r="U19" s="49"/>
      <c r="V19" s="48"/>
      <c r="W19" s="48"/>
      <c r="X19" s="48"/>
      <c r="Y19" s="48"/>
      <c r="Z19" s="49"/>
      <c r="AA19" s="64"/>
      <c r="AB19" s="476"/>
      <c r="AC19" s="477"/>
      <c r="AD19" s="67"/>
      <c r="AE19" s="48"/>
      <c r="AF19" s="54"/>
      <c r="AG19" s="54"/>
      <c r="AH19" s="49"/>
      <c r="AI19" s="48"/>
      <c r="AJ19" s="54"/>
      <c r="AK19" s="48"/>
      <c r="AL19" s="48"/>
      <c r="AM19" s="49"/>
      <c r="AN19" s="64"/>
      <c r="AO19" s="476"/>
      <c r="AP19" s="477"/>
      <c r="AQ19" s="67"/>
      <c r="AR19" s="54"/>
      <c r="AS19" s="48"/>
      <c r="AT19" s="48"/>
      <c r="AU19" s="49"/>
      <c r="AV19" s="55"/>
      <c r="AW19" s="54"/>
      <c r="AX19" s="48"/>
      <c r="AY19" s="48"/>
      <c r="AZ19" s="49"/>
      <c r="BA19" s="64"/>
      <c r="BB19" s="476"/>
      <c r="BC19" s="477"/>
      <c r="BD19" s="67"/>
      <c r="BE19" s="48"/>
      <c r="BF19" s="48"/>
      <c r="BG19" s="48"/>
      <c r="BH19" s="49"/>
      <c r="BI19" s="48"/>
      <c r="BJ19" s="48"/>
      <c r="BK19" s="48"/>
      <c r="BL19" s="48"/>
      <c r="BM19" s="49"/>
      <c r="BN19" s="64"/>
      <c r="BO19" s="474"/>
      <c r="BP19" s="475"/>
      <c r="BQ19" s="67"/>
      <c r="BR19" s="48"/>
      <c r="BS19" s="48"/>
      <c r="BT19" s="48"/>
      <c r="BU19" s="49"/>
      <c r="BV19" s="48"/>
      <c r="BW19" s="48"/>
      <c r="BX19" s="54"/>
      <c r="BY19" s="48"/>
      <c r="BZ19" s="49"/>
      <c r="CA19" s="64"/>
      <c r="CB19" s="476"/>
      <c r="CC19" s="477"/>
      <c r="CD19" s="67"/>
      <c r="CE19" s="48"/>
      <c r="CF19" s="56"/>
      <c r="CG19" s="49"/>
      <c r="CH19" s="56"/>
      <c r="CI19" s="56"/>
      <c r="CJ19" s="57"/>
      <c r="CK19" s="58"/>
    </row>
    <row r="20" spans="1:89" s="59" customFormat="1" ht="16.5" customHeight="1">
      <c r="A20" s="44" t="s">
        <v>99</v>
      </c>
      <c r="C20" s="46"/>
      <c r="D20" s="47"/>
      <c r="E20" s="48">
        <f>SUM(E22:E34)</f>
        <v>52051758000</v>
      </c>
      <c r="F20" s="48">
        <f>IF(E$7=0,0,E20/E$7*100)</f>
        <v>100.17981139540453</v>
      </c>
      <c r="G20" s="48">
        <f aca="true" t="shared" si="13" ref="G20:M20">SUM(G22:G34)</f>
        <v>6749866869.22</v>
      </c>
      <c r="H20" s="49">
        <f t="shared" si="13"/>
        <v>2251576212</v>
      </c>
      <c r="I20" s="48">
        <f t="shared" si="13"/>
        <v>1985994992</v>
      </c>
      <c r="J20" s="48">
        <f t="shared" si="13"/>
        <v>2220255651.92</v>
      </c>
      <c r="K20" s="48">
        <f t="shared" si="13"/>
        <v>3957734024.93</v>
      </c>
      <c r="L20" s="48">
        <f t="shared" si="13"/>
        <v>2185750983.3</v>
      </c>
      <c r="M20" s="49">
        <f t="shared" si="13"/>
        <v>1824446644.75</v>
      </c>
      <c r="N20" s="72" t="s">
        <v>99</v>
      </c>
      <c r="O20" s="51"/>
      <c r="P20" s="52"/>
      <c r="Q20" s="53"/>
      <c r="R20" s="48">
        <f aca="true" t="shared" si="14" ref="R20:Z20">SUM(R22:R34)</f>
        <v>1508363194</v>
      </c>
      <c r="S20" s="48">
        <f t="shared" si="14"/>
        <v>1377128243</v>
      </c>
      <c r="T20" s="48">
        <f t="shared" si="14"/>
        <v>1191164314.15</v>
      </c>
      <c r="U20" s="49">
        <f t="shared" si="14"/>
        <v>928417028.52</v>
      </c>
      <c r="V20" s="48">
        <f t="shared" si="14"/>
        <v>771808004</v>
      </c>
      <c r="W20" s="48">
        <f t="shared" si="14"/>
        <v>613380567</v>
      </c>
      <c r="X20" s="48">
        <f t="shared" si="14"/>
        <v>915125319</v>
      </c>
      <c r="Y20" s="48">
        <f t="shared" si="14"/>
        <v>1329285583</v>
      </c>
      <c r="Z20" s="49">
        <f t="shared" si="14"/>
        <v>449360566</v>
      </c>
      <c r="AA20" s="72" t="s">
        <v>99</v>
      </c>
      <c r="AB20" s="51"/>
      <c r="AC20" s="52"/>
      <c r="AD20" s="53"/>
      <c r="AE20" s="48">
        <f aca="true" t="shared" si="15" ref="AE20:AM20">SUM(AE22:AE34)</f>
        <v>443327921</v>
      </c>
      <c r="AF20" s="54">
        <f t="shared" si="15"/>
        <v>563784199</v>
      </c>
      <c r="AG20" s="54">
        <f t="shared" si="15"/>
        <v>606119650</v>
      </c>
      <c r="AH20" s="49">
        <f t="shared" si="15"/>
        <v>537980946</v>
      </c>
      <c r="AI20" s="48">
        <f t="shared" si="15"/>
        <v>2277465907.5299997</v>
      </c>
      <c r="AJ20" s="54">
        <f t="shared" si="15"/>
        <v>882427724.17</v>
      </c>
      <c r="AK20" s="48">
        <f t="shared" si="15"/>
        <v>869952551.5</v>
      </c>
      <c r="AL20" s="48">
        <f t="shared" si="15"/>
        <v>468024641.82</v>
      </c>
      <c r="AM20" s="49">
        <f t="shared" si="15"/>
        <v>496176950</v>
      </c>
      <c r="AN20" s="72" t="s">
        <v>99</v>
      </c>
      <c r="AO20" s="51"/>
      <c r="AP20" s="52"/>
      <c r="AQ20" s="53"/>
      <c r="AR20" s="54">
        <f aca="true" t="shared" si="16" ref="AR20:AZ20">SUM(AR22:AR34)</f>
        <v>308067134</v>
      </c>
      <c r="AS20" s="48">
        <f t="shared" si="16"/>
        <v>556993746</v>
      </c>
      <c r="AT20" s="48">
        <f t="shared" si="16"/>
        <v>1219636969</v>
      </c>
      <c r="AU20" s="49">
        <f t="shared" si="16"/>
        <v>1166474478.82</v>
      </c>
      <c r="AV20" s="55">
        <f t="shared" si="16"/>
        <v>975900770</v>
      </c>
      <c r="AW20" s="54">
        <f t="shared" si="16"/>
        <v>795556431</v>
      </c>
      <c r="AX20" s="48">
        <f t="shared" si="16"/>
        <v>641589817</v>
      </c>
      <c r="AY20" s="48">
        <f t="shared" si="16"/>
        <v>1003511952</v>
      </c>
      <c r="AZ20" s="49">
        <f t="shared" si="16"/>
        <v>581008847</v>
      </c>
      <c r="BA20" s="72" t="s">
        <v>99</v>
      </c>
      <c r="BB20" s="51"/>
      <c r="BC20" s="52"/>
      <c r="BD20" s="53"/>
      <c r="BE20" s="48">
        <f aca="true" t="shared" si="17" ref="BE20:BM20">SUM(BE22:BE34)</f>
        <v>1186840275</v>
      </c>
      <c r="BF20" s="48">
        <f t="shared" si="17"/>
        <v>409538418</v>
      </c>
      <c r="BG20" s="48">
        <f t="shared" si="17"/>
        <v>322619839</v>
      </c>
      <c r="BH20" s="49">
        <f t="shared" si="17"/>
        <v>328886845</v>
      </c>
      <c r="BI20" s="48">
        <f t="shared" si="17"/>
        <v>747062544</v>
      </c>
      <c r="BJ20" s="48">
        <f t="shared" si="17"/>
        <v>968256655</v>
      </c>
      <c r="BK20" s="48">
        <f t="shared" si="17"/>
        <v>649706579</v>
      </c>
      <c r="BL20" s="48">
        <f t="shared" si="17"/>
        <v>342264084</v>
      </c>
      <c r="BM20" s="49">
        <f t="shared" si="17"/>
        <v>323463361</v>
      </c>
      <c r="BN20" s="72" t="s">
        <v>99</v>
      </c>
      <c r="BO20" s="51"/>
      <c r="BP20" s="52"/>
      <c r="BQ20" s="53"/>
      <c r="BR20" s="48">
        <f aca="true" t="shared" si="18" ref="BR20:BZ20">SUM(BR22:BR34)</f>
        <v>255116543</v>
      </c>
      <c r="BS20" s="48">
        <f t="shared" si="18"/>
        <v>115306090</v>
      </c>
      <c r="BT20" s="48">
        <f t="shared" si="18"/>
        <v>604746943</v>
      </c>
      <c r="BU20" s="49">
        <f t="shared" si="18"/>
        <v>478746518</v>
      </c>
      <c r="BV20" s="48">
        <f t="shared" si="18"/>
        <v>473206530</v>
      </c>
      <c r="BW20" s="48">
        <f t="shared" si="18"/>
        <v>510408074</v>
      </c>
      <c r="BX20" s="54">
        <f t="shared" si="18"/>
        <v>468306901</v>
      </c>
      <c r="BY20" s="48">
        <f t="shared" si="18"/>
        <v>135019186</v>
      </c>
      <c r="BZ20" s="49">
        <f t="shared" si="18"/>
        <v>117289731</v>
      </c>
      <c r="CA20" s="72" t="s">
        <v>99</v>
      </c>
      <c r="CB20" s="51"/>
      <c r="CC20" s="52"/>
      <c r="CD20" s="53"/>
      <c r="CE20" s="48">
        <f>SUM(CE22:CE34)</f>
        <v>368394281</v>
      </c>
      <c r="CF20" s="56">
        <f>SUM(CF22:CF34)</f>
        <v>53458838229.63</v>
      </c>
      <c r="CG20" s="49">
        <f>SUM(CG22:CG34)</f>
        <v>0</v>
      </c>
      <c r="CH20" s="56">
        <f>SUM(CH22:CH34)</f>
        <v>53458838229.63</v>
      </c>
      <c r="CI20" s="56">
        <f>IF(CH$7=0,0,CH20/CH$7*100)</f>
        <v>98.15183100271727</v>
      </c>
      <c r="CJ20" s="57">
        <f>SUM(CJ22:CJ34)</f>
        <v>1407080229.6299973</v>
      </c>
      <c r="CK20" s="58">
        <f>IF(E20=0,0,(CJ20/E20)*100)</f>
        <v>2.7032328660830194</v>
      </c>
    </row>
    <row r="21" spans="1:89" s="59" customFormat="1" ht="6" customHeight="1">
      <c r="A21" s="60"/>
      <c r="B21" s="61"/>
      <c r="C21" s="62"/>
      <c r="D21" s="63"/>
      <c r="E21" s="48"/>
      <c r="F21" s="48"/>
      <c r="G21" s="48"/>
      <c r="H21" s="49"/>
      <c r="I21" s="48"/>
      <c r="J21" s="48"/>
      <c r="K21" s="48"/>
      <c r="L21" s="48"/>
      <c r="M21" s="49"/>
      <c r="N21" s="64"/>
      <c r="O21" s="65"/>
      <c r="P21" s="66"/>
      <c r="Q21" s="67"/>
      <c r="R21" s="48"/>
      <c r="S21" s="48"/>
      <c r="T21" s="48"/>
      <c r="U21" s="49"/>
      <c r="V21" s="48"/>
      <c r="W21" s="48"/>
      <c r="X21" s="48"/>
      <c r="Y21" s="48"/>
      <c r="Z21" s="49"/>
      <c r="AA21" s="64"/>
      <c r="AB21" s="65"/>
      <c r="AC21" s="66"/>
      <c r="AD21" s="67"/>
      <c r="AE21" s="48"/>
      <c r="AF21" s="54"/>
      <c r="AG21" s="54"/>
      <c r="AH21" s="49"/>
      <c r="AI21" s="48"/>
      <c r="AJ21" s="54"/>
      <c r="AK21" s="48"/>
      <c r="AL21" s="48"/>
      <c r="AM21" s="49"/>
      <c r="AN21" s="64"/>
      <c r="AO21" s="65"/>
      <c r="AP21" s="66"/>
      <c r="AQ21" s="67"/>
      <c r="AR21" s="54"/>
      <c r="AS21" s="48"/>
      <c r="AT21" s="48"/>
      <c r="AU21" s="49"/>
      <c r="AV21" s="55"/>
      <c r="AW21" s="54"/>
      <c r="AX21" s="48"/>
      <c r="AY21" s="48"/>
      <c r="AZ21" s="49"/>
      <c r="BA21" s="64"/>
      <c r="BB21" s="65"/>
      <c r="BC21" s="66"/>
      <c r="BD21" s="67"/>
      <c r="BE21" s="48"/>
      <c r="BF21" s="48"/>
      <c r="BG21" s="48"/>
      <c r="BH21" s="49"/>
      <c r="BI21" s="48"/>
      <c r="BJ21" s="48"/>
      <c r="BK21" s="48"/>
      <c r="BL21" s="48"/>
      <c r="BM21" s="49"/>
      <c r="BN21" s="64"/>
      <c r="BO21" s="65"/>
      <c r="BP21" s="66"/>
      <c r="BQ21" s="67"/>
      <c r="BR21" s="48"/>
      <c r="BS21" s="48"/>
      <c r="BT21" s="48"/>
      <c r="BU21" s="49"/>
      <c r="BV21" s="48"/>
      <c r="BW21" s="48"/>
      <c r="BX21" s="54"/>
      <c r="BY21" s="48"/>
      <c r="BZ21" s="49"/>
      <c r="CA21" s="64"/>
      <c r="CB21" s="65"/>
      <c r="CC21" s="66"/>
      <c r="CD21" s="67"/>
      <c r="CE21" s="48"/>
      <c r="CF21" s="56"/>
      <c r="CG21" s="49"/>
      <c r="CH21" s="56"/>
      <c r="CI21" s="56"/>
      <c r="CJ21" s="57"/>
      <c r="CK21" s="58"/>
    </row>
    <row r="22" spans="1:89" s="59" customFormat="1" ht="16.5" customHeight="1">
      <c r="A22" s="60"/>
      <c r="B22" s="474" t="s">
        <v>24</v>
      </c>
      <c r="C22" s="475"/>
      <c r="D22" s="63"/>
      <c r="E22" s="68">
        <v>91543000</v>
      </c>
      <c r="F22" s="48">
        <f aca="true" t="shared" si="19" ref="F22:F34">IF(E$7=0,0,E22/E$7*100)</f>
        <v>0.17618541288402817</v>
      </c>
      <c r="G22" s="68">
        <v>0</v>
      </c>
      <c r="H22" s="69">
        <v>0</v>
      </c>
      <c r="I22" s="68">
        <v>0</v>
      </c>
      <c r="J22" s="68">
        <v>0</v>
      </c>
      <c r="K22" s="68">
        <v>0</v>
      </c>
      <c r="L22" s="68">
        <v>0</v>
      </c>
      <c r="M22" s="69">
        <v>0</v>
      </c>
      <c r="N22" s="64"/>
      <c r="O22" s="474" t="s">
        <v>100</v>
      </c>
      <c r="P22" s="475"/>
      <c r="Q22" s="67"/>
      <c r="R22" s="68">
        <v>0</v>
      </c>
      <c r="S22" s="68">
        <v>0</v>
      </c>
      <c r="T22" s="68">
        <v>0</v>
      </c>
      <c r="U22" s="69">
        <v>0</v>
      </c>
      <c r="V22" s="68">
        <v>0</v>
      </c>
      <c r="W22" s="68">
        <v>0</v>
      </c>
      <c r="X22" s="68">
        <v>0</v>
      </c>
      <c r="Y22" s="68">
        <v>0</v>
      </c>
      <c r="Z22" s="69">
        <v>0</v>
      </c>
      <c r="AA22" s="64"/>
      <c r="AB22" s="474" t="s">
        <v>100</v>
      </c>
      <c r="AC22" s="475"/>
      <c r="AD22" s="67"/>
      <c r="AE22" s="68">
        <v>0</v>
      </c>
      <c r="AF22" s="70">
        <v>0</v>
      </c>
      <c r="AG22" s="70">
        <v>0</v>
      </c>
      <c r="AH22" s="69">
        <v>0</v>
      </c>
      <c r="AI22" s="68">
        <v>0</v>
      </c>
      <c r="AJ22" s="70">
        <v>0</v>
      </c>
      <c r="AK22" s="68">
        <v>0</v>
      </c>
      <c r="AL22" s="68">
        <v>0</v>
      </c>
      <c r="AM22" s="69">
        <v>0</v>
      </c>
      <c r="AN22" s="64"/>
      <c r="AO22" s="474" t="s">
        <v>100</v>
      </c>
      <c r="AP22" s="475"/>
      <c r="AQ22" s="67"/>
      <c r="AR22" s="70">
        <v>0</v>
      </c>
      <c r="AS22" s="68">
        <v>0</v>
      </c>
      <c r="AT22" s="68">
        <v>0</v>
      </c>
      <c r="AU22" s="69">
        <v>0</v>
      </c>
      <c r="AV22" s="71">
        <v>0</v>
      </c>
      <c r="AW22" s="70">
        <v>0</v>
      </c>
      <c r="AX22" s="68">
        <v>0</v>
      </c>
      <c r="AY22" s="68">
        <v>0</v>
      </c>
      <c r="AZ22" s="69">
        <v>0</v>
      </c>
      <c r="BA22" s="64"/>
      <c r="BB22" s="474" t="s">
        <v>100</v>
      </c>
      <c r="BC22" s="475"/>
      <c r="BD22" s="67"/>
      <c r="BE22" s="68">
        <v>0</v>
      </c>
      <c r="BF22" s="68">
        <v>0</v>
      </c>
      <c r="BG22" s="68">
        <v>0</v>
      </c>
      <c r="BH22" s="69">
        <v>0</v>
      </c>
      <c r="BI22" s="68">
        <v>0</v>
      </c>
      <c r="BJ22" s="68">
        <v>0</v>
      </c>
      <c r="BK22" s="68">
        <v>0</v>
      </c>
      <c r="BL22" s="68">
        <v>0</v>
      </c>
      <c r="BM22" s="69">
        <v>0</v>
      </c>
      <c r="BN22" s="64"/>
      <c r="BO22" s="474" t="s">
        <v>100</v>
      </c>
      <c r="BP22" s="475"/>
      <c r="BQ22" s="67"/>
      <c r="BR22" s="68">
        <v>0</v>
      </c>
      <c r="BS22" s="68">
        <v>0</v>
      </c>
      <c r="BT22" s="68">
        <v>0</v>
      </c>
      <c r="BU22" s="69">
        <v>0</v>
      </c>
      <c r="BV22" s="68">
        <v>0</v>
      </c>
      <c r="BW22" s="68">
        <v>0</v>
      </c>
      <c r="BX22" s="70">
        <v>0</v>
      </c>
      <c r="BY22" s="68">
        <v>0</v>
      </c>
      <c r="BZ22" s="69">
        <v>0</v>
      </c>
      <c r="CA22" s="64"/>
      <c r="CB22" s="474" t="s">
        <v>100</v>
      </c>
      <c r="CC22" s="475"/>
      <c r="CD22" s="67"/>
      <c r="CE22" s="68">
        <v>102644534</v>
      </c>
      <c r="CF22" s="56">
        <f aca="true" t="shared" si="20" ref="CF22:CF34">SUM(G22:CE22)</f>
        <v>102644534</v>
      </c>
      <c r="CG22" s="69"/>
      <c r="CH22" s="68">
        <f aca="true" t="shared" si="21" ref="CH22:CH34">CF22+CG22</f>
        <v>102644534</v>
      </c>
      <c r="CI22" s="56">
        <f aca="true" t="shared" si="22" ref="CI22:CI34">IF(CH$7=0,0,CH22/CH$7*100)</f>
        <v>0.1884580602228025</v>
      </c>
      <c r="CJ22" s="57">
        <f aca="true" t="shared" si="23" ref="CJ22:CJ34">CH22-E22</f>
        <v>11101534</v>
      </c>
      <c r="CK22" s="58">
        <f aca="true" t="shared" si="24" ref="CK22:CK34">IF(E22=0,0,(CJ22/E22)*100)</f>
        <v>12.127124957670166</v>
      </c>
    </row>
    <row r="23" spans="1:89" s="59" customFormat="1" ht="16.5" customHeight="1">
      <c r="A23" s="60"/>
      <c r="B23" s="474" t="s">
        <v>25</v>
      </c>
      <c r="C23" s="475"/>
      <c r="D23" s="63"/>
      <c r="E23" s="68">
        <v>0</v>
      </c>
      <c r="F23" s="48">
        <f t="shared" si="19"/>
        <v>0</v>
      </c>
      <c r="G23" s="68">
        <v>0</v>
      </c>
      <c r="H23" s="69">
        <v>0</v>
      </c>
      <c r="I23" s="68">
        <v>0</v>
      </c>
      <c r="J23" s="68">
        <v>0</v>
      </c>
      <c r="K23" s="68">
        <v>0</v>
      </c>
      <c r="L23" s="68">
        <v>0</v>
      </c>
      <c r="M23" s="69">
        <v>0</v>
      </c>
      <c r="N23" s="64"/>
      <c r="O23" s="474" t="s">
        <v>101</v>
      </c>
      <c r="P23" s="475"/>
      <c r="Q23" s="67"/>
      <c r="R23" s="68">
        <v>0</v>
      </c>
      <c r="S23" s="68">
        <v>0</v>
      </c>
      <c r="T23" s="68">
        <v>0</v>
      </c>
      <c r="U23" s="69">
        <v>0</v>
      </c>
      <c r="V23" s="68">
        <v>0</v>
      </c>
      <c r="W23" s="68">
        <v>0</v>
      </c>
      <c r="X23" s="68">
        <v>0</v>
      </c>
      <c r="Y23" s="68">
        <v>0</v>
      </c>
      <c r="Z23" s="69">
        <v>0</v>
      </c>
      <c r="AA23" s="64"/>
      <c r="AB23" s="474" t="s">
        <v>101</v>
      </c>
      <c r="AC23" s="475"/>
      <c r="AD23" s="67"/>
      <c r="AE23" s="68">
        <v>0</v>
      </c>
      <c r="AF23" s="70">
        <v>0</v>
      </c>
      <c r="AG23" s="70">
        <v>0</v>
      </c>
      <c r="AH23" s="69">
        <v>0</v>
      </c>
      <c r="AI23" s="68">
        <v>0</v>
      </c>
      <c r="AJ23" s="70">
        <v>0</v>
      </c>
      <c r="AK23" s="68">
        <v>0</v>
      </c>
      <c r="AL23" s="68">
        <v>0</v>
      </c>
      <c r="AM23" s="69">
        <v>0</v>
      </c>
      <c r="AN23" s="64"/>
      <c r="AO23" s="474" t="s">
        <v>101</v>
      </c>
      <c r="AP23" s="475"/>
      <c r="AQ23" s="67"/>
      <c r="AR23" s="70">
        <v>0</v>
      </c>
      <c r="AS23" s="68">
        <v>0</v>
      </c>
      <c r="AT23" s="68">
        <v>0</v>
      </c>
      <c r="AU23" s="69">
        <v>0</v>
      </c>
      <c r="AV23" s="71">
        <v>0</v>
      </c>
      <c r="AW23" s="70">
        <v>0</v>
      </c>
      <c r="AX23" s="68">
        <v>0</v>
      </c>
      <c r="AY23" s="68">
        <v>0</v>
      </c>
      <c r="AZ23" s="69">
        <v>0</v>
      </c>
      <c r="BA23" s="64"/>
      <c r="BB23" s="474" t="s">
        <v>101</v>
      </c>
      <c r="BC23" s="475"/>
      <c r="BD23" s="67"/>
      <c r="BE23" s="68">
        <v>0</v>
      </c>
      <c r="BF23" s="68">
        <v>0</v>
      </c>
      <c r="BG23" s="68">
        <v>0</v>
      </c>
      <c r="BH23" s="69">
        <v>0</v>
      </c>
      <c r="BI23" s="68">
        <v>0</v>
      </c>
      <c r="BJ23" s="68">
        <v>0</v>
      </c>
      <c r="BK23" s="68">
        <v>0</v>
      </c>
      <c r="BL23" s="68">
        <v>0</v>
      </c>
      <c r="BM23" s="69">
        <v>0</v>
      </c>
      <c r="BN23" s="64"/>
      <c r="BO23" s="474" t="s">
        <v>101</v>
      </c>
      <c r="BP23" s="475"/>
      <c r="BQ23" s="67"/>
      <c r="BR23" s="68">
        <v>0</v>
      </c>
      <c r="BS23" s="68">
        <v>0</v>
      </c>
      <c r="BT23" s="68">
        <v>0</v>
      </c>
      <c r="BU23" s="69">
        <v>0</v>
      </c>
      <c r="BV23" s="68">
        <v>0</v>
      </c>
      <c r="BW23" s="68">
        <v>0</v>
      </c>
      <c r="BX23" s="70">
        <v>0</v>
      </c>
      <c r="BY23" s="68">
        <v>0</v>
      </c>
      <c r="BZ23" s="69">
        <v>0</v>
      </c>
      <c r="CA23" s="64"/>
      <c r="CB23" s="474" t="s">
        <v>101</v>
      </c>
      <c r="CC23" s="475"/>
      <c r="CD23" s="67"/>
      <c r="CE23" s="68">
        <v>0</v>
      </c>
      <c r="CF23" s="56">
        <f t="shared" si="20"/>
        <v>0</v>
      </c>
      <c r="CG23" s="69">
        <v>0</v>
      </c>
      <c r="CH23" s="68">
        <f t="shared" si="21"/>
        <v>0</v>
      </c>
      <c r="CI23" s="56">
        <f t="shared" si="22"/>
        <v>0</v>
      </c>
      <c r="CJ23" s="57">
        <f t="shared" si="23"/>
        <v>0</v>
      </c>
      <c r="CK23" s="58">
        <f t="shared" si="24"/>
        <v>0</v>
      </c>
    </row>
    <row r="24" spans="1:89" s="59" customFormat="1" ht="16.5" customHeight="1">
      <c r="A24" s="60"/>
      <c r="B24" s="474" t="s">
        <v>26</v>
      </c>
      <c r="C24" s="475"/>
      <c r="D24" s="63"/>
      <c r="E24" s="68">
        <v>37007646000</v>
      </c>
      <c r="F24" s="48">
        <f t="shared" si="19"/>
        <v>71.22562501093425</v>
      </c>
      <c r="G24" s="68">
        <v>4591837810.22</v>
      </c>
      <c r="H24" s="69">
        <v>1528304527</v>
      </c>
      <c r="I24" s="68">
        <v>1319853775</v>
      </c>
      <c r="J24" s="68">
        <v>1589385234.92</v>
      </c>
      <c r="K24" s="68">
        <v>2670243835.93</v>
      </c>
      <c r="L24" s="68">
        <v>1561270851.3</v>
      </c>
      <c r="M24" s="69">
        <v>1317763706.75</v>
      </c>
      <c r="N24" s="64"/>
      <c r="O24" s="474" t="s">
        <v>102</v>
      </c>
      <c r="P24" s="475"/>
      <c r="Q24" s="67"/>
      <c r="R24" s="68">
        <v>1080225256</v>
      </c>
      <c r="S24" s="68">
        <v>994552437</v>
      </c>
      <c r="T24" s="68">
        <v>885106901.15</v>
      </c>
      <c r="U24" s="69">
        <v>624858394.86</v>
      </c>
      <c r="V24" s="68">
        <v>441850707</v>
      </c>
      <c r="W24" s="68">
        <v>480468690</v>
      </c>
      <c r="X24" s="68">
        <v>679213186</v>
      </c>
      <c r="Y24" s="68">
        <v>968798353</v>
      </c>
      <c r="Z24" s="69">
        <v>254143377</v>
      </c>
      <c r="AA24" s="64"/>
      <c r="AB24" s="474" t="s">
        <v>102</v>
      </c>
      <c r="AC24" s="475"/>
      <c r="AD24" s="67"/>
      <c r="AE24" s="68">
        <v>330098444</v>
      </c>
      <c r="AF24" s="70">
        <v>424699313</v>
      </c>
      <c r="AG24" s="70">
        <v>502130600</v>
      </c>
      <c r="AH24" s="69">
        <v>402436644</v>
      </c>
      <c r="AI24" s="68">
        <v>1737096927.53</v>
      </c>
      <c r="AJ24" s="70">
        <v>698594204.17</v>
      </c>
      <c r="AK24" s="68">
        <v>640027096.5</v>
      </c>
      <c r="AL24" s="68">
        <v>340993263.32</v>
      </c>
      <c r="AM24" s="69">
        <v>376823109</v>
      </c>
      <c r="AN24" s="64"/>
      <c r="AO24" s="474" t="s">
        <v>102</v>
      </c>
      <c r="AP24" s="475"/>
      <c r="AQ24" s="67"/>
      <c r="AR24" s="70">
        <v>202920517</v>
      </c>
      <c r="AS24" s="68">
        <v>359795136</v>
      </c>
      <c r="AT24" s="68">
        <v>856426707</v>
      </c>
      <c r="AU24" s="69">
        <v>802799750.62</v>
      </c>
      <c r="AV24" s="71">
        <v>739965869</v>
      </c>
      <c r="AW24" s="70">
        <v>582953331</v>
      </c>
      <c r="AX24" s="68">
        <v>398775208</v>
      </c>
      <c r="AY24" s="68">
        <v>772044363</v>
      </c>
      <c r="AZ24" s="69">
        <v>429313403</v>
      </c>
      <c r="BA24" s="64"/>
      <c r="BB24" s="474" t="s">
        <v>102</v>
      </c>
      <c r="BC24" s="475"/>
      <c r="BD24" s="67"/>
      <c r="BE24" s="68">
        <v>794117424</v>
      </c>
      <c r="BF24" s="68">
        <v>290356572</v>
      </c>
      <c r="BG24" s="68">
        <v>168328647</v>
      </c>
      <c r="BH24" s="69">
        <v>239112920</v>
      </c>
      <c r="BI24" s="68">
        <v>553850077</v>
      </c>
      <c r="BJ24" s="68">
        <v>786535449</v>
      </c>
      <c r="BK24" s="68">
        <v>529572272</v>
      </c>
      <c r="BL24" s="68">
        <v>251685665</v>
      </c>
      <c r="BM24" s="69">
        <v>243948217</v>
      </c>
      <c r="BN24" s="64"/>
      <c r="BO24" s="474" t="s">
        <v>102</v>
      </c>
      <c r="BP24" s="475"/>
      <c r="BQ24" s="67"/>
      <c r="BR24" s="68">
        <v>181883760</v>
      </c>
      <c r="BS24" s="68">
        <v>88606338</v>
      </c>
      <c r="BT24" s="68">
        <v>463077028</v>
      </c>
      <c r="BU24" s="69">
        <v>366328719</v>
      </c>
      <c r="BV24" s="68">
        <v>357841937</v>
      </c>
      <c r="BW24" s="68">
        <v>391724198</v>
      </c>
      <c r="BX24" s="70">
        <v>355761135</v>
      </c>
      <c r="BY24" s="68">
        <v>98180504</v>
      </c>
      <c r="BZ24" s="69">
        <v>73653281</v>
      </c>
      <c r="CA24" s="64"/>
      <c r="CB24" s="474" t="s">
        <v>102</v>
      </c>
      <c r="CC24" s="475"/>
      <c r="CD24" s="67"/>
      <c r="CE24" s="68">
        <v>158093779</v>
      </c>
      <c r="CF24" s="56">
        <f t="shared" si="20"/>
        <v>37978428851.27</v>
      </c>
      <c r="CG24" s="69">
        <v>0</v>
      </c>
      <c r="CH24" s="68">
        <f t="shared" si="21"/>
        <v>37978428851.27</v>
      </c>
      <c r="CI24" s="56">
        <f t="shared" si="22"/>
        <v>69.72939281520885</v>
      </c>
      <c r="CJ24" s="57">
        <f t="shared" si="23"/>
        <v>970782851.2699966</v>
      </c>
      <c r="CK24" s="58">
        <f t="shared" si="24"/>
        <v>2.6231953560893784</v>
      </c>
    </row>
    <row r="25" spans="1:89" s="59" customFormat="1" ht="16.5" customHeight="1">
      <c r="A25" s="60"/>
      <c r="B25" s="474" t="s">
        <v>27</v>
      </c>
      <c r="C25" s="475"/>
      <c r="D25" s="63"/>
      <c r="E25" s="68">
        <v>0</v>
      </c>
      <c r="F25" s="48">
        <f t="shared" si="19"/>
        <v>0</v>
      </c>
      <c r="G25" s="68">
        <v>0</v>
      </c>
      <c r="H25" s="69">
        <v>0</v>
      </c>
      <c r="I25" s="68">
        <v>0</v>
      </c>
      <c r="J25" s="68">
        <v>0</v>
      </c>
      <c r="K25" s="68">
        <v>0</v>
      </c>
      <c r="L25" s="68">
        <v>0</v>
      </c>
      <c r="M25" s="69">
        <v>0</v>
      </c>
      <c r="N25" s="64"/>
      <c r="O25" s="474" t="s">
        <v>103</v>
      </c>
      <c r="P25" s="475"/>
      <c r="Q25" s="67"/>
      <c r="R25" s="68">
        <v>0</v>
      </c>
      <c r="S25" s="68">
        <v>0</v>
      </c>
      <c r="T25" s="68">
        <v>0</v>
      </c>
      <c r="U25" s="69">
        <v>0</v>
      </c>
      <c r="V25" s="68">
        <v>0</v>
      </c>
      <c r="W25" s="68">
        <v>0</v>
      </c>
      <c r="X25" s="68">
        <v>0</v>
      </c>
      <c r="Y25" s="68">
        <v>0</v>
      </c>
      <c r="Z25" s="69">
        <v>0</v>
      </c>
      <c r="AA25" s="64"/>
      <c r="AB25" s="474" t="s">
        <v>103</v>
      </c>
      <c r="AC25" s="475"/>
      <c r="AD25" s="67"/>
      <c r="AE25" s="68">
        <v>0</v>
      </c>
      <c r="AF25" s="70">
        <v>0</v>
      </c>
      <c r="AG25" s="70">
        <v>0</v>
      </c>
      <c r="AH25" s="69">
        <v>0</v>
      </c>
      <c r="AI25" s="68">
        <v>0</v>
      </c>
      <c r="AJ25" s="70">
        <v>0</v>
      </c>
      <c r="AK25" s="68">
        <v>0</v>
      </c>
      <c r="AL25" s="68">
        <v>0</v>
      </c>
      <c r="AM25" s="69">
        <v>0</v>
      </c>
      <c r="AN25" s="64"/>
      <c r="AO25" s="474" t="s">
        <v>103</v>
      </c>
      <c r="AP25" s="475"/>
      <c r="AQ25" s="67"/>
      <c r="AR25" s="70">
        <v>0</v>
      </c>
      <c r="AS25" s="68">
        <v>0</v>
      </c>
      <c r="AT25" s="68">
        <v>0</v>
      </c>
      <c r="AU25" s="69">
        <v>0</v>
      </c>
      <c r="AV25" s="71">
        <v>0</v>
      </c>
      <c r="AW25" s="70">
        <v>0</v>
      </c>
      <c r="AX25" s="68">
        <v>0</v>
      </c>
      <c r="AY25" s="68">
        <v>0</v>
      </c>
      <c r="AZ25" s="69">
        <v>0</v>
      </c>
      <c r="BA25" s="64"/>
      <c r="BB25" s="474" t="s">
        <v>103</v>
      </c>
      <c r="BC25" s="475"/>
      <c r="BD25" s="67"/>
      <c r="BE25" s="68">
        <v>0</v>
      </c>
      <c r="BF25" s="68">
        <v>0</v>
      </c>
      <c r="BG25" s="68">
        <v>0</v>
      </c>
      <c r="BH25" s="69">
        <v>0</v>
      </c>
      <c r="BI25" s="68">
        <v>0</v>
      </c>
      <c r="BJ25" s="68">
        <v>0</v>
      </c>
      <c r="BK25" s="68">
        <v>0</v>
      </c>
      <c r="BL25" s="68">
        <v>0</v>
      </c>
      <c r="BM25" s="69">
        <v>0</v>
      </c>
      <c r="BN25" s="64"/>
      <c r="BO25" s="474" t="s">
        <v>103</v>
      </c>
      <c r="BP25" s="475"/>
      <c r="BQ25" s="67"/>
      <c r="BR25" s="68">
        <v>0</v>
      </c>
      <c r="BS25" s="68">
        <v>0</v>
      </c>
      <c r="BT25" s="68">
        <v>0</v>
      </c>
      <c r="BU25" s="69">
        <v>0</v>
      </c>
      <c r="BV25" s="68">
        <v>0</v>
      </c>
      <c r="BW25" s="68">
        <v>0</v>
      </c>
      <c r="BX25" s="70">
        <v>0</v>
      </c>
      <c r="BY25" s="68">
        <v>0</v>
      </c>
      <c r="BZ25" s="69">
        <v>0</v>
      </c>
      <c r="CA25" s="64"/>
      <c r="CB25" s="474" t="s">
        <v>103</v>
      </c>
      <c r="CC25" s="475"/>
      <c r="CD25" s="67"/>
      <c r="CE25" s="68">
        <v>0</v>
      </c>
      <c r="CF25" s="56">
        <f t="shared" si="20"/>
        <v>0</v>
      </c>
      <c r="CG25" s="69">
        <v>0</v>
      </c>
      <c r="CH25" s="68">
        <f t="shared" si="21"/>
        <v>0</v>
      </c>
      <c r="CI25" s="56">
        <f t="shared" si="22"/>
        <v>0</v>
      </c>
      <c r="CJ25" s="57">
        <f t="shared" si="23"/>
        <v>0</v>
      </c>
      <c r="CK25" s="58">
        <f t="shared" si="24"/>
        <v>0</v>
      </c>
    </row>
    <row r="26" spans="1:89" s="59" customFormat="1" ht="16.5" customHeight="1">
      <c r="A26" s="60"/>
      <c r="B26" s="474" t="s">
        <v>28</v>
      </c>
      <c r="C26" s="475"/>
      <c r="D26" s="63"/>
      <c r="E26" s="68">
        <v>0</v>
      </c>
      <c r="F26" s="48">
        <f t="shared" si="19"/>
        <v>0</v>
      </c>
      <c r="G26" s="68">
        <v>0</v>
      </c>
      <c r="H26" s="69">
        <v>0</v>
      </c>
      <c r="I26" s="68">
        <v>0</v>
      </c>
      <c r="J26" s="68">
        <v>0</v>
      </c>
      <c r="K26" s="68">
        <v>0</v>
      </c>
      <c r="L26" s="68">
        <v>0</v>
      </c>
      <c r="M26" s="69">
        <v>0</v>
      </c>
      <c r="N26" s="64"/>
      <c r="O26" s="474" t="s">
        <v>104</v>
      </c>
      <c r="P26" s="475"/>
      <c r="Q26" s="67"/>
      <c r="R26" s="68">
        <v>0</v>
      </c>
      <c r="S26" s="68">
        <v>0</v>
      </c>
      <c r="T26" s="68">
        <v>0</v>
      </c>
      <c r="U26" s="69">
        <v>0</v>
      </c>
      <c r="V26" s="68">
        <v>0</v>
      </c>
      <c r="W26" s="68">
        <v>0</v>
      </c>
      <c r="X26" s="68">
        <v>0</v>
      </c>
      <c r="Y26" s="68">
        <v>0</v>
      </c>
      <c r="Z26" s="69">
        <v>0</v>
      </c>
      <c r="AA26" s="64"/>
      <c r="AB26" s="474" t="s">
        <v>104</v>
      </c>
      <c r="AC26" s="475"/>
      <c r="AD26" s="67"/>
      <c r="AE26" s="68">
        <v>0</v>
      </c>
      <c r="AF26" s="70">
        <v>0</v>
      </c>
      <c r="AG26" s="70">
        <v>0</v>
      </c>
      <c r="AH26" s="69">
        <v>0</v>
      </c>
      <c r="AI26" s="68">
        <v>0</v>
      </c>
      <c r="AJ26" s="70">
        <v>0</v>
      </c>
      <c r="AK26" s="68">
        <v>0</v>
      </c>
      <c r="AL26" s="68">
        <v>0</v>
      </c>
      <c r="AM26" s="69">
        <v>0</v>
      </c>
      <c r="AN26" s="64"/>
      <c r="AO26" s="474" t="s">
        <v>104</v>
      </c>
      <c r="AP26" s="475"/>
      <c r="AQ26" s="67"/>
      <c r="AR26" s="70">
        <v>0</v>
      </c>
      <c r="AS26" s="68">
        <v>0</v>
      </c>
      <c r="AT26" s="68">
        <v>0</v>
      </c>
      <c r="AU26" s="69">
        <v>0</v>
      </c>
      <c r="AV26" s="71">
        <v>0</v>
      </c>
      <c r="AW26" s="70">
        <v>0</v>
      </c>
      <c r="AX26" s="68">
        <v>0</v>
      </c>
      <c r="AY26" s="68">
        <v>0</v>
      </c>
      <c r="AZ26" s="69">
        <v>0</v>
      </c>
      <c r="BA26" s="64"/>
      <c r="BB26" s="474" t="s">
        <v>104</v>
      </c>
      <c r="BC26" s="475"/>
      <c r="BD26" s="67"/>
      <c r="BE26" s="68">
        <v>0</v>
      </c>
      <c r="BF26" s="68">
        <v>0</v>
      </c>
      <c r="BG26" s="68">
        <v>0</v>
      </c>
      <c r="BH26" s="69">
        <v>0</v>
      </c>
      <c r="BI26" s="68">
        <v>0</v>
      </c>
      <c r="BJ26" s="68">
        <v>0</v>
      </c>
      <c r="BK26" s="68">
        <v>0</v>
      </c>
      <c r="BL26" s="68">
        <v>0</v>
      </c>
      <c r="BM26" s="69">
        <v>0</v>
      </c>
      <c r="BN26" s="64"/>
      <c r="BO26" s="474" t="s">
        <v>104</v>
      </c>
      <c r="BP26" s="475"/>
      <c r="BQ26" s="67"/>
      <c r="BR26" s="68">
        <v>0</v>
      </c>
      <c r="BS26" s="68">
        <v>0</v>
      </c>
      <c r="BT26" s="68">
        <v>0</v>
      </c>
      <c r="BU26" s="69">
        <v>0</v>
      </c>
      <c r="BV26" s="68">
        <v>0</v>
      </c>
      <c r="BW26" s="68">
        <v>0</v>
      </c>
      <c r="BX26" s="70">
        <v>0</v>
      </c>
      <c r="BY26" s="68">
        <v>0</v>
      </c>
      <c r="BZ26" s="69">
        <v>0</v>
      </c>
      <c r="CA26" s="64"/>
      <c r="CB26" s="474" t="s">
        <v>104</v>
      </c>
      <c r="CC26" s="475"/>
      <c r="CD26" s="67"/>
      <c r="CE26" s="68">
        <v>0</v>
      </c>
      <c r="CF26" s="56">
        <f t="shared" si="20"/>
        <v>0</v>
      </c>
      <c r="CG26" s="69">
        <v>0</v>
      </c>
      <c r="CH26" s="68">
        <f t="shared" si="21"/>
        <v>0</v>
      </c>
      <c r="CI26" s="56">
        <f t="shared" si="22"/>
        <v>0</v>
      </c>
      <c r="CJ26" s="57">
        <f t="shared" si="23"/>
        <v>0</v>
      </c>
      <c r="CK26" s="58">
        <f t="shared" si="24"/>
        <v>0</v>
      </c>
    </row>
    <row r="27" spans="1:89" s="59" customFormat="1" ht="16.5" customHeight="1">
      <c r="A27" s="60"/>
      <c r="B27" s="474" t="s">
        <v>29</v>
      </c>
      <c r="C27" s="475"/>
      <c r="D27" s="63"/>
      <c r="E27" s="68">
        <v>0</v>
      </c>
      <c r="F27" s="48">
        <f t="shared" si="19"/>
        <v>0</v>
      </c>
      <c r="G27" s="68">
        <v>0</v>
      </c>
      <c r="H27" s="69">
        <v>0</v>
      </c>
      <c r="I27" s="68">
        <v>0</v>
      </c>
      <c r="J27" s="68">
        <v>0</v>
      </c>
      <c r="K27" s="68">
        <v>0</v>
      </c>
      <c r="L27" s="68">
        <v>0</v>
      </c>
      <c r="M27" s="69">
        <v>0</v>
      </c>
      <c r="N27" s="64"/>
      <c r="O27" s="474" t="s">
        <v>105</v>
      </c>
      <c r="P27" s="475"/>
      <c r="Q27" s="67"/>
      <c r="R27" s="68">
        <v>0</v>
      </c>
      <c r="S27" s="68">
        <v>0</v>
      </c>
      <c r="T27" s="68">
        <v>0</v>
      </c>
      <c r="U27" s="69">
        <v>0</v>
      </c>
      <c r="V27" s="68">
        <v>0</v>
      </c>
      <c r="W27" s="68">
        <v>0</v>
      </c>
      <c r="X27" s="68">
        <v>0</v>
      </c>
      <c r="Y27" s="68">
        <v>0</v>
      </c>
      <c r="Z27" s="69">
        <v>0</v>
      </c>
      <c r="AA27" s="64"/>
      <c r="AB27" s="474" t="s">
        <v>105</v>
      </c>
      <c r="AC27" s="475"/>
      <c r="AD27" s="67"/>
      <c r="AE27" s="68">
        <v>0</v>
      </c>
      <c r="AF27" s="70">
        <v>0</v>
      </c>
      <c r="AG27" s="70">
        <v>0</v>
      </c>
      <c r="AH27" s="69">
        <v>0</v>
      </c>
      <c r="AI27" s="68">
        <v>0</v>
      </c>
      <c r="AJ27" s="70">
        <v>0</v>
      </c>
      <c r="AK27" s="68">
        <v>0</v>
      </c>
      <c r="AL27" s="68">
        <v>0</v>
      </c>
      <c r="AM27" s="69">
        <v>0</v>
      </c>
      <c r="AN27" s="64"/>
      <c r="AO27" s="474" t="s">
        <v>105</v>
      </c>
      <c r="AP27" s="475"/>
      <c r="AQ27" s="67"/>
      <c r="AR27" s="70">
        <v>0</v>
      </c>
      <c r="AS27" s="68">
        <v>0</v>
      </c>
      <c r="AT27" s="68">
        <v>0</v>
      </c>
      <c r="AU27" s="69">
        <v>0</v>
      </c>
      <c r="AV27" s="71">
        <v>0</v>
      </c>
      <c r="AW27" s="70">
        <v>0</v>
      </c>
      <c r="AX27" s="68">
        <v>0</v>
      </c>
      <c r="AY27" s="68">
        <v>0</v>
      </c>
      <c r="AZ27" s="69">
        <v>0</v>
      </c>
      <c r="BA27" s="64"/>
      <c r="BB27" s="474" t="s">
        <v>105</v>
      </c>
      <c r="BC27" s="475"/>
      <c r="BD27" s="67"/>
      <c r="BE27" s="68">
        <v>0</v>
      </c>
      <c r="BF27" s="68">
        <v>0</v>
      </c>
      <c r="BG27" s="68">
        <v>0</v>
      </c>
      <c r="BH27" s="69">
        <v>0</v>
      </c>
      <c r="BI27" s="68">
        <v>0</v>
      </c>
      <c r="BJ27" s="68">
        <v>0</v>
      </c>
      <c r="BK27" s="68">
        <v>0</v>
      </c>
      <c r="BL27" s="68">
        <v>0</v>
      </c>
      <c r="BM27" s="69">
        <v>0</v>
      </c>
      <c r="BN27" s="64"/>
      <c r="BO27" s="474" t="s">
        <v>105</v>
      </c>
      <c r="BP27" s="475"/>
      <c r="BQ27" s="67"/>
      <c r="BR27" s="68">
        <v>0</v>
      </c>
      <c r="BS27" s="68">
        <v>0</v>
      </c>
      <c r="BT27" s="68">
        <v>0</v>
      </c>
      <c r="BU27" s="69">
        <v>0</v>
      </c>
      <c r="BV27" s="68">
        <v>0</v>
      </c>
      <c r="BW27" s="68">
        <v>0</v>
      </c>
      <c r="BX27" s="70">
        <v>0</v>
      </c>
      <c r="BY27" s="68">
        <v>0</v>
      </c>
      <c r="BZ27" s="69">
        <v>0</v>
      </c>
      <c r="CA27" s="64"/>
      <c r="CB27" s="474" t="s">
        <v>105</v>
      </c>
      <c r="CC27" s="475"/>
      <c r="CD27" s="67"/>
      <c r="CE27" s="68">
        <v>0</v>
      </c>
      <c r="CF27" s="56">
        <f t="shared" si="20"/>
        <v>0</v>
      </c>
      <c r="CG27" s="69">
        <v>0</v>
      </c>
      <c r="CH27" s="68">
        <f t="shared" si="21"/>
        <v>0</v>
      </c>
      <c r="CI27" s="56">
        <f t="shared" si="22"/>
        <v>0</v>
      </c>
      <c r="CJ27" s="57">
        <f t="shared" si="23"/>
        <v>0</v>
      </c>
      <c r="CK27" s="58">
        <f t="shared" si="24"/>
        <v>0</v>
      </c>
    </row>
    <row r="28" spans="1:89" s="59" customFormat="1" ht="16.5" customHeight="1">
      <c r="A28" s="60"/>
      <c r="B28" s="474" t="s">
        <v>106</v>
      </c>
      <c r="C28" s="475"/>
      <c r="D28" s="63"/>
      <c r="E28" s="68">
        <v>0</v>
      </c>
      <c r="F28" s="48">
        <f t="shared" si="19"/>
        <v>0</v>
      </c>
      <c r="G28" s="68">
        <v>0</v>
      </c>
      <c r="H28" s="69">
        <v>0</v>
      </c>
      <c r="I28" s="68">
        <v>0</v>
      </c>
      <c r="J28" s="68">
        <v>0</v>
      </c>
      <c r="K28" s="68">
        <v>0</v>
      </c>
      <c r="L28" s="68">
        <v>0</v>
      </c>
      <c r="M28" s="69">
        <v>0</v>
      </c>
      <c r="N28" s="64"/>
      <c r="O28" s="474" t="s">
        <v>106</v>
      </c>
      <c r="P28" s="475"/>
      <c r="Q28" s="67"/>
      <c r="R28" s="68">
        <v>0</v>
      </c>
      <c r="S28" s="68">
        <v>0</v>
      </c>
      <c r="T28" s="68">
        <v>0</v>
      </c>
      <c r="U28" s="69">
        <v>0</v>
      </c>
      <c r="V28" s="68">
        <v>0</v>
      </c>
      <c r="W28" s="68">
        <v>0</v>
      </c>
      <c r="X28" s="68">
        <v>0</v>
      </c>
      <c r="Y28" s="68">
        <v>0</v>
      </c>
      <c r="Z28" s="69">
        <v>0</v>
      </c>
      <c r="AA28" s="64"/>
      <c r="AB28" s="474" t="s">
        <v>106</v>
      </c>
      <c r="AC28" s="475"/>
      <c r="AD28" s="67"/>
      <c r="AE28" s="68">
        <v>0</v>
      </c>
      <c r="AF28" s="70">
        <v>0</v>
      </c>
      <c r="AG28" s="70">
        <v>0</v>
      </c>
      <c r="AH28" s="69">
        <v>0</v>
      </c>
      <c r="AI28" s="68">
        <v>0</v>
      </c>
      <c r="AJ28" s="70">
        <v>0</v>
      </c>
      <c r="AK28" s="68">
        <v>0</v>
      </c>
      <c r="AL28" s="68">
        <v>0</v>
      </c>
      <c r="AM28" s="69">
        <v>0</v>
      </c>
      <c r="AN28" s="64"/>
      <c r="AO28" s="474" t="s">
        <v>106</v>
      </c>
      <c r="AP28" s="475"/>
      <c r="AQ28" s="67"/>
      <c r="AR28" s="70">
        <v>0</v>
      </c>
      <c r="AS28" s="68">
        <v>0</v>
      </c>
      <c r="AT28" s="68">
        <v>0</v>
      </c>
      <c r="AU28" s="69">
        <v>0</v>
      </c>
      <c r="AV28" s="71">
        <v>0</v>
      </c>
      <c r="AW28" s="70">
        <v>0</v>
      </c>
      <c r="AX28" s="68">
        <v>0</v>
      </c>
      <c r="AY28" s="68">
        <v>0</v>
      </c>
      <c r="AZ28" s="69">
        <v>0</v>
      </c>
      <c r="BA28" s="64"/>
      <c r="BB28" s="474" t="s">
        <v>106</v>
      </c>
      <c r="BC28" s="475"/>
      <c r="BD28" s="67"/>
      <c r="BE28" s="68">
        <v>0</v>
      </c>
      <c r="BF28" s="68">
        <v>0</v>
      </c>
      <c r="BG28" s="68">
        <v>0</v>
      </c>
      <c r="BH28" s="69">
        <v>0</v>
      </c>
      <c r="BI28" s="68">
        <v>0</v>
      </c>
      <c r="BJ28" s="68">
        <v>0</v>
      </c>
      <c r="BK28" s="68">
        <v>0</v>
      </c>
      <c r="BL28" s="68">
        <v>0</v>
      </c>
      <c r="BM28" s="69">
        <v>0</v>
      </c>
      <c r="BN28" s="64"/>
      <c r="BO28" s="474" t="s">
        <v>106</v>
      </c>
      <c r="BP28" s="475"/>
      <c r="BQ28" s="67"/>
      <c r="BR28" s="68">
        <v>0</v>
      </c>
      <c r="BS28" s="68">
        <v>0</v>
      </c>
      <c r="BT28" s="68">
        <v>0</v>
      </c>
      <c r="BU28" s="69">
        <v>0</v>
      </c>
      <c r="BV28" s="68">
        <v>0</v>
      </c>
      <c r="BW28" s="68">
        <v>0</v>
      </c>
      <c r="BX28" s="70">
        <v>0</v>
      </c>
      <c r="BY28" s="68">
        <v>0</v>
      </c>
      <c r="BZ28" s="69">
        <v>0</v>
      </c>
      <c r="CA28" s="64"/>
      <c r="CB28" s="474" t="s">
        <v>106</v>
      </c>
      <c r="CC28" s="475"/>
      <c r="CD28" s="67"/>
      <c r="CE28" s="68">
        <v>0</v>
      </c>
      <c r="CF28" s="56">
        <f t="shared" si="20"/>
        <v>0</v>
      </c>
      <c r="CG28" s="69">
        <v>0</v>
      </c>
      <c r="CH28" s="68">
        <f t="shared" si="21"/>
        <v>0</v>
      </c>
      <c r="CI28" s="56">
        <f t="shared" si="22"/>
        <v>0</v>
      </c>
      <c r="CJ28" s="57">
        <f t="shared" si="23"/>
        <v>0</v>
      </c>
      <c r="CK28" s="58">
        <f t="shared" si="24"/>
        <v>0</v>
      </c>
    </row>
    <row r="29" spans="1:89" s="59" customFormat="1" ht="16.5" customHeight="1">
      <c r="A29" s="60"/>
      <c r="B29" s="474" t="s">
        <v>107</v>
      </c>
      <c r="C29" s="475"/>
      <c r="D29" s="63"/>
      <c r="E29" s="68">
        <v>2681391000</v>
      </c>
      <c r="F29" s="48">
        <f t="shared" si="19"/>
        <v>5.160656526861881</v>
      </c>
      <c r="G29" s="68">
        <v>644756776</v>
      </c>
      <c r="H29" s="69">
        <v>136121756</v>
      </c>
      <c r="I29" s="68">
        <v>155631962</v>
      </c>
      <c r="J29" s="68">
        <v>167958649</v>
      </c>
      <c r="K29" s="68">
        <v>193075206</v>
      </c>
      <c r="L29" s="68">
        <v>174904957</v>
      </c>
      <c r="M29" s="69">
        <v>121569676</v>
      </c>
      <c r="N29" s="64"/>
      <c r="O29" s="474" t="s">
        <v>107</v>
      </c>
      <c r="P29" s="475"/>
      <c r="Q29" s="67"/>
      <c r="R29" s="68">
        <v>91118254</v>
      </c>
      <c r="S29" s="68">
        <v>78296033</v>
      </c>
      <c r="T29" s="68">
        <v>77030045</v>
      </c>
      <c r="U29" s="69">
        <v>57236358</v>
      </c>
      <c r="V29" s="68">
        <v>48055004</v>
      </c>
      <c r="W29" s="68">
        <v>40736674</v>
      </c>
      <c r="X29" s="68">
        <v>57970118</v>
      </c>
      <c r="Y29" s="68">
        <v>31286098</v>
      </c>
      <c r="Z29" s="69">
        <v>13997698</v>
      </c>
      <c r="AA29" s="64"/>
      <c r="AB29" s="474" t="s">
        <v>107</v>
      </c>
      <c r="AC29" s="475"/>
      <c r="AD29" s="67"/>
      <c r="AE29" s="68">
        <v>12184582</v>
      </c>
      <c r="AF29" s="70">
        <v>10508027</v>
      </c>
      <c r="AG29" s="70">
        <v>10743583</v>
      </c>
      <c r="AH29" s="69">
        <v>15010934</v>
      </c>
      <c r="AI29" s="68">
        <v>85642301</v>
      </c>
      <c r="AJ29" s="70">
        <v>37212574</v>
      </c>
      <c r="AK29" s="68">
        <v>39014800</v>
      </c>
      <c r="AL29" s="68">
        <v>7442112</v>
      </c>
      <c r="AM29" s="69">
        <v>9133929</v>
      </c>
      <c r="AN29" s="64"/>
      <c r="AO29" s="474" t="s">
        <v>107</v>
      </c>
      <c r="AP29" s="475"/>
      <c r="AQ29" s="67"/>
      <c r="AR29" s="70">
        <v>14910298</v>
      </c>
      <c r="AS29" s="68">
        <v>0</v>
      </c>
      <c r="AT29" s="68">
        <v>65706617</v>
      </c>
      <c r="AU29" s="69">
        <v>36735886</v>
      </c>
      <c r="AV29" s="71">
        <v>42658102</v>
      </c>
      <c r="AW29" s="70">
        <v>16476188</v>
      </c>
      <c r="AX29" s="68">
        <v>21764460</v>
      </c>
      <c r="AY29" s="68">
        <v>38058564</v>
      </c>
      <c r="AZ29" s="69">
        <v>12201984</v>
      </c>
      <c r="BA29" s="64"/>
      <c r="BB29" s="474" t="s">
        <v>107</v>
      </c>
      <c r="BC29" s="475"/>
      <c r="BD29" s="67"/>
      <c r="BE29" s="68">
        <v>29465919</v>
      </c>
      <c r="BF29" s="68">
        <v>5868532</v>
      </c>
      <c r="BG29" s="68">
        <v>12255318</v>
      </c>
      <c r="BH29" s="69">
        <v>13482070</v>
      </c>
      <c r="BI29" s="68">
        <v>13639720</v>
      </c>
      <c r="BJ29" s="68">
        <v>31326870</v>
      </c>
      <c r="BK29" s="68">
        <v>14869475</v>
      </c>
      <c r="BL29" s="68">
        <v>11044474</v>
      </c>
      <c r="BM29" s="69">
        <v>5843539</v>
      </c>
      <c r="BN29" s="64"/>
      <c r="BO29" s="474" t="s">
        <v>107</v>
      </c>
      <c r="BP29" s="475"/>
      <c r="BQ29" s="67"/>
      <c r="BR29" s="68">
        <v>3408130</v>
      </c>
      <c r="BS29" s="68">
        <v>3754020</v>
      </c>
      <c r="BT29" s="68">
        <v>16964489</v>
      </c>
      <c r="BU29" s="69">
        <v>9142193</v>
      </c>
      <c r="BV29" s="68">
        <v>16256734</v>
      </c>
      <c r="BW29" s="68">
        <v>15300389</v>
      </c>
      <c r="BX29" s="70">
        <v>14960044</v>
      </c>
      <c r="BY29" s="68">
        <v>267500</v>
      </c>
      <c r="BZ29" s="69">
        <v>1339533</v>
      </c>
      <c r="CA29" s="64"/>
      <c r="CB29" s="474" t="s">
        <v>107</v>
      </c>
      <c r="CC29" s="475"/>
      <c r="CD29" s="67"/>
      <c r="CE29" s="68">
        <v>32658177</v>
      </c>
      <c r="CF29" s="56">
        <f t="shared" si="20"/>
        <v>2816997331</v>
      </c>
      <c r="CG29" s="69">
        <v>0</v>
      </c>
      <c r="CH29" s="68">
        <f t="shared" si="21"/>
        <v>2816997331</v>
      </c>
      <c r="CI29" s="56">
        <f t="shared" si="22"/>
        <v>5.172081083763038</v>
      </c>
      <c r="CJ29" s="57">
        <f t="shared" si="23"/>
        <v>135606331</v>
      </c>
      <c r="CK29" s="58">
        <f t="shared" si="24"/>
        <v>5.057312827558532</v>
      </c>
    </row>
    <row r="30" spans="1:89" s="59" customFormat="1" ht="16.5" customHeight="1">
      <c r="A30" s="60"/>
      <c r="B30" s="474" t="s">
        <v>30</v>
      </c>
      <c r="C30" s="475"/>
      <c r="D30" s="63"/>
      <c r="E30" s="68">
        <v>0</v>
      </c>
      <c r="F30" s="48">
        <f t="shared" si="19"/>
        <v>0</v>
      </c>
      <c r="G30" s="68">
        <v>0</v>
      </c>
      <c r="H30" s="69">
        <v>0</v>
      </c>
      <c r="I30" s="68">
        <v>0</v>
      </c>
      <c r="J30" s="68">
        <v>0</v>
      </c>
      <c r="K30" s="68">
        <v>0</v>
      </c>
      <c r="L30" s="68">
        <v>0</v>
      </c>
      <c r="M30" s="69">
        <v>0</v>
      </c>
      <c r="N30" s="64"/>
      <c r="O30" s="474" t="s">
        <v>108</v>
      </c>
      <c r="P30" s="475"/>
      <c r="Q30" s="67"/>
      <c r="R30" s="68">
        <v>0</v>
      </c>
      <c r="S30" s="68">
        <v>0</v>
      </c>
      <c r="T30" s="68">
        <v>0</v>
      </c>
      <c r="U30" s="69">
        <v>0</v>
      </c>
      <c r="V30" s="68">
        <v>0</v>
      </c>
      <c r="W30" s="68">
        <v>0</v>
      </c>
      <c r="X30" s="68">
        <v>0</v>
      </c>
      <c r="Y30" s="68">
        <v>0</v>
      </c>
      <c r="Z30" s="69">
        <v>0</v>
      </c>
      <c r="AA30" s="64"/>
      <c r="AB30" s="474" t="s">
        <v>108</v>
      </c>
      <c r="AC30" s="475"/>
      <c r="AD30" s="67"/>
      <c r="AE30" s="68">
        <v>0</v>
      </c>
      <c r="AF30" s="70">
        <v>0</v>
      </c>
      <c r="AG30" s="70">
        <v>0</v>
      </c>
      <c r="AH30" s="69">
        <v>0</v>
      </c>
      <c r="AI30" s="68">
        <v>0</v>
      </c>
      <c r="AJ30" s="70">
        <v>0</v>
      </c>
      <c r="AK30" s="68">
        <v>0</v>
      </c>
      <c r="AL30" s="68">
        <v>0</v>
      </c>
      <c r="AM30" s="69">
        <v>0</v>
      </c>
      <c r="AN30" s="64"/>
      <c r="AO30" s="474" t="s">
        <v>108</v>
      </c>
      <c r="AP30" s="475"/>
      <c r="AQ30" s="67"/>
      <c r="AR30" s="70">
        <v>0</v>
      </c>
      <c r="AS30" s="68">
        <v>0</v>
      </c>
      <c r="AT30" s="68">
        <v>0</v>
      </c>
      <c r="AU30" s="69">
        <v>0</v>
      </c>
      <c r="AV30" s="71">
        <v>0</v>
      </c>
      <c r="AW30" s="70">
        <v>0</v>
      </c>
      <c r="AX30" s="68">
        <v>0</v>
      </c>
      <c r="AY30" s="68">
        <v>0</v>
      </c>
      <c r="AZ30" s="69">
        <v>0</v>
      </c>
      <c r="BA30" s="64"/>
      <c r="BB30" s="474" t="s">
        <v>108</v>
      </c>
      <c r="BC30" s="475"/>
      <c r="BD30" s="67"/>
      <c r="BE30" s="68">
        <v>0</v>
      </c>
      <c r="BF30" s="68">
        <v>0</v>
      </c>
      <c r="BG30" s="68">
        <v>0</v>
      </c>
      <c r="BH30" s="69">
        <v>0</v>
      </c>
      <c r="BI30" s="68">
        <v>0</v>
      </c>
      <c r="BJ30" s="68">
        <v>0</v>
      </c>
      <c r="BK30" s="68">
        <v>0</v>
      </c>
      <c r="BL30" s="68">
        <v>0</v>
      </c>
      <c r="BM30" s="69">
        <v>0</v>
      </c>
      <c r="BN30" s="64"/>
      <c r="BO30" s="474" t="s">
        <v>108</v>
      </c>
      <c r="BP30" s="475"/>
      <c r="BQ30" s="67"/>
      <c r="BR30" s="68">
        <v>0</v>
      </c>
      <c r="BS30" s="68">
        <v>0</v>
      </c>
      <c r="BT30" s="68">
        <v>0</v>
      </c>
      <c r="BU30" s="69">
        <v>0</v>
      </c>
      <c r="BV30" s="68">
        <v>0</v>
      </c>
      <c r="BW30" s="68">
        <v>0</v>
      </c>
      <c r="BX30" s="70">
        <v>0</v>
      </c>
      <c r="BY30" s="68">
        <v>0</v>
      </c>
      <c r="BZ30" s="69">
        <v>0</v>
      </c>
      <c r="CA30" s="64"/>
      <c r="CB30" s="474" t="s">
        <v>108</v>
      </c>
      <c r="CC30" s="475"/>
      <c r="CD30" s="67"/>
      <c r="CE30" s="68">
        <v>0</v>
      </c>
      <c r="CF30" s="56">
        <f t="shared" si="20"/>
        <v>0</v>
      </c>
      <c r="CG30" s="69">
        <v>0</v>
      </c>
      <c r="CH30" s="68">
        <f t="shared" si="21"/>
        <v>0</v>
      </c>
      <c r="CI30" s="56">
        <f t="shared" si="22"/>
        <v>0</v>
      </c>
      <c r="CJ30" s="57">
        <f t="shared" si="23"/>
        <v>0</v>
      </c>
      <c r="CK30" s="58">
        <f t="shared" si="24"/>
        <v>0</v>
      </c>
    </row>
    <row r="31" spans="1:89" s="59" customFormat="1" ht="16.5" customHeight="1">
      <c r="A31" s="60"/>
      <c r="B31" s="474" t="s">
        <v>31</v>
      </c>
      <c r="C31" s="475"/>
      <c r="D31" s="63"/>
      <c r="E31" s="68">
        <v>11240734000</v>
      </c>
      <c r="F31" s="48">
        <f t="shared" si="19"/>
        <v>21.634132166408502</v>
      </c>
      <c r="G31" s="68">
        <v>1513272283</v>
      </c>
      <c r="H31" s="69">
        <v>507945171</v>
      </c>
      <c r="I31" s="68">
        <v>351497169</v>
      </c>
      <c r="J31" s="68">
        <v>429527698</v>
      </c>
      <c r="K31" s="68">
        <v>476239730</v>
      </c>
      <c r="L31" s="68">
        <v>272997257</v>
      </c>
      <c r="M31" s="69">
        <v>251051773</v>
      </c>
      <c r="N31" s="64"/>
      <c r="O31" s="474" t="s">
        <v>109</v>
      </c>
      <c r="P31" s="475"/>
      <c r="Q31" s="67"/>
      <c r="R31" s="68">
        <v>271533221</v>
      </c>
      <c r="S31" s="68">
        <v>241739456</v>
      </c>
      <c r="T31" s="68">
        <v>215385499</v>
      </c>
      <c r="U31" s="69">
        <v>144071960.66</v>
      </c>
      <c r="V31" s="68">
        <v>211010527</v>
      </c>
      <c r="W31" s="68">
        <v>92175203</v>
      </c>
      <c r="X31" s="68">
        <v>177942015</v>
      </c>
      <c r="Y31" s="68">
        <v>223837141</v>
      </c>
      <c r="Z31" s="69">
        <v>165158957</v>
      </c>
      <c r="AA31" s="64"/>
      <c r="AB31" s="474" t="s">
        <v>109</v>
      </c>
      <c r="AC31" s="475"/>
      <c r="AD31" s="67"/>
      <c r="AE31" s="68">
        <v>101044895</v>
      </c>
      <c r="AF31" s="70">
        <v>126262604</v>
      </c>
      <c r="AG31" s="70">
        <v>84464187</v>
      </c>
      <c r="AH31" s="69">
        <v>120533368</v>
      </c>
      <c r="AI31" s="68">
        <v>424170452</v>
      </c>
      <c r="AJ31" s="70">
        <v>138488326</v>
      </c>
      <c r="AK31" s="68">
        <v>162965875</v>
      </c>
      <c r="AL31" s="68">
        <v>113657193.5</v>
      </c>
      <c r="AM31" s="69">
        <v>108723599</v>
      </c>
      <c r="AN31" s="64"/>
      <c r="AO31" s="474" t="s">
        <v>109</v>
      </c>
      <c r="AP31" s="475"/>
      <c r="AQ31" s="67"/>
      <c r="AR31" s="70">
        <v>79321792</v>
      </c>
      <c r="AS31" s="68">
        <v>196901271</v>
      </c>
      <c r="AT31" s="68">
        <v>234069759</v>
      </c>
      <c r="AU31" s="69">
        <v>265192820.2</v>
      </c>
      <c r="AV31" s="71">
        <v>193276799</v>
      </c>
      <c r="AW31" s="70">
        <v>184538522</v>
      </c>
      <c r="AX31" s="68">
        <v>200523156</v>
      </c>
      <c r="AY31" s="68">
        <v>158470634</v>
      </c>
      <c r="AZ31" s="69">
        <v>121894174</v>
      </c>
      <c r="BA31" s="64"/>
      <c r="BB31" s="474" t="s">
        <v>109</v>
      </c>
      <c r="BC31" s="475"/>
      <c r="BD31" s="67"/>
      <c r="BE31" s="68">
        <v>187276867</v>
      </c>
      <c r="BF31" s="68">
        <v>97370735</v>
      </c>
      <c r="BG31" s="68">
        <v>126396926</v>
      </c>
      <c r="BH31" s="69">
        <v>70973348</v>
      </c>
      <c r="BI31" s="68">
        <v>174895730</v>
      </c>
      <c r="BJ31" s="68">
        <v>139981888</v>
      </c>
      <c r="BK31" s="68">
        <v>103264832</v>
      </c>
      <c r="BL31" s="68">
        <v>63310579</v>
      </c>
      <c r="BM31" s="69">
        <v>73671605</v>
      </c>
      <c r="BN31" s="64"/>
      <c r="BO31" s="474" t="s">
        <v>109</v>
      </c>
      <c r="BP31" s="475"/>
      <c r="BQ31" s="67"/>
      <c r="BR31" s="68">
        <v>61947611</v>
      </c>
      <c r="BS31" s="68">
        <v>12294839</v>
      </c>
      <c r="BT31" s="68">
        <v>124705426</v>
      </c>
      <c r="BU31" s="69">
        <v>103275606</v>
      </c>
      <c r="BV31" s="68">
        <v>99107859</v>
      </c>
      <c r="BW31" s="68">
        <v>103383487</v>
      </c>
      <c r="BX31" s="70">
        <v>97585722</v>
      </c>
      <c r="BY31" s="68">
        <v>35471182</v>
      </c>
      <c r="BZ31" s="69">
        <v>40048772</v>
      </c>
      <c r="CA31" s="64"/>
      <c r="CB31" s="474" t="s">
        <v>109</v>
      </c>
      <c r="CC31" s="475"/>
      <c r="CD31" s="67"/>
      <c r="CE31" s="68">
        <v>74997791</v>
      </c>
      <c r="CF31" s="56">
        <f t="shared" si="20"/>
        <v>10349845292.36</v>
      </c>
      <c r="CG31" s="69">
        <v>0</v>
      </c>
      <c r="CH31" s="68">
        <f t="shared" si="21"/>
        <v>10349845292.36</v>
      </c>
      <c r="CI31" s="56">
        <f t="shared" si="22"/>
        <v>19.002587779338256</v>
      </c>
      <c r="CJ31" s="57">
        <f t="shared" si="23"/>
        <v>-890888707.6399994</v>
      </c>
      <c r="CK31" s="58">
        <f t="shared" si="24"/>
        <v>-7.925538560382261</v>
      </c>
    </row>
    <row r="32" spans="1:89" s="59" customFormat="1" ht="16.5" customHeight="1">
      <c r="A32" s="60"/>
      <c r="B32" s="474" t="s">
        <v>32</v>
      </c>
      <c r="C32" s="475"/>
      <c r="D32" s="63"/>
      <c r="E32" s="68">
        <v>1026794000</v>
      </c>
      <c r="F32" s="48">
        <f t="shared" si="19"/>
        <v>1.9761874183372057</v>
      </c>
      <c r="G32" s="68">
        <v>0</v>
      </c>
      <c r="H32" s="69">
        <v>79204758</v>
      </c>
      <c r="I32" s="68">
        <v>159012086</v>
      </c>
      <c r="J32" s="68">
        <v>33384070</v>
      </c>
      <c r="K32" s="68">
        <v>618175253</v>
      </c>
      <c r="L32" s="68">
        <v>176577918</v>
      </c>
      <c r="M32" s="69">
        <v>134061489</v>
      </c>
      <c r="N32" s="64"/>
      <c r="O32" s="474" t="s">
        <v>110</v>
      </c>
      <c r="P32" s="475"/>
      <c r="Q32" s="67"/>
      <c r="R32" s="68">
        <v>65486463</v>
      </c>
      <c r="S32" s="68">
        <v>62540317</v>
      </c>
      <c r="T32" s="68">
        <v>13641869</v>
      </c>
      <c r="U32" s="69">
        <v>102250315</v>
      </c>
      <c r="V32" s="68">
        <v>70891766</v>
      </c>
      <c r="W32" s="68">
        <v>0</v>
      </c>
      <c r="X32" s="68">
        <v>0</v>
      </c>
      <c r="Y32" s="68">
        <v>105363991</v>
      </c>
      <c r="Z32" s="69">
        <v>16060534</v>
      </c>
      <c r="AA32" s="64"/>
      <c r="AB32" s="474" t="s">
        <v>110</v>
      </c>
      <c r="AC32" s="475"/>
      <c r="AD32" s="67"/>
      <c r="AE32" s="68">
        <v>0</v>
      </c>
      <c r="AF32" s="70">
        <v>0</v>
      </c>
      <c r="AG32" s="70">
        <v>8781280</v>
      </c>
      <c r="AH32" s="69">
        <v>0</v>
      </c>
      <c r="AI32" s="68">
        <v>30556227</v>
      </c>
      <c r="AJ32" s="70">
        <v>8132620</v>
      </c>
      <c r="AK32" s="68">
        <v>27944780</v>
      </c>
      <c r="AL32" s="68">
        <v>5932073</v>
      </c>
      <c r="AM32" s="69">
        <v>1496313</v>
      </c>
      <c r="AN32" s="64"/>
      <c r="AO32" s="474" t="s">
        <v>110</v>
      </c>
      <c r="AP32" s="475"/>
      <c r="AQ32" s="67"/>
      <c r="AR32" s="70">
        <v>10914527</v>
      </c>
      <c r="AS32" s="68">
        <v>297339</v>
      </c>
      <c r="AT32" s="68">
        <v>63433886</v>
      </c>
      <c r="AU32" s="69">
        <v>61746022</v>
      </c>
      <c r="AV32" s="71">
        <v>0</v>
      </c>
      <c r="AW32" s="70">
        <v>11588390</v>
      </c>
      <c r="AX32" s="68">
        <v>20526993</v>
      </c>
      <c r="AY32" s="68">
        <v>34938391</v>
      </c>
      <c r="AZ32" s="69">
        <v>17599286</v>
      </c>
      <c r="BA32" s="64"/>
      <c r="BB32" s="474" t="s">
        <v>110</v>
      </c>
      <c r="BC32" s="475"/>
      <c r="BD32" s="67"/>
      <c r="BE32" s="68">
        <v>175980065</v>
      </c>
      <c r="BF32" s="68">
        <v>15942579</v>
      </c>
      <c r="BG32" s="68">
        <v>15638948</v>
      </c>
      <c r="BH32" s="69">
        <v>5318507</v>
      </c>
      <c r="BI32" s="68">
        <v>4677017</v>
      </c>
      <c r="BJ32" s="68">
        <v>6148721</v>
      </c>
      <c r="BK32" s="68">
        <v>2000000</v>
      </c>
      <c r="BL32" s="68">
        <v>16223366</v>
      </c>
      <c r="BM32" s="69">
        <v>0</v>
      </c>
      <c r="BN32" s="64"/>
      <c r="BO32" s="474" t="s">
        <v>110</v>
      </c>
      <c r="BP32" s="475"/>
      <c r="BQ32" s="67"/>
      <c r="BR32" s="68">
        <v>7877042</v>
      </c>
      <c r="BS32" s="68">
        <v>10650893</v>
      </c>
      <c r="BT32" s="68">
        <v>0</v>
      </c>
      <c r="BU32" s="69">
        <v>0</v>
      </c>
      <c r="BV32" s="68">
        <v>0</v>
      </c>
      <c r="BW32" s="68">
        <v>0</v>
      </c>
      <c r="BX32" s="70">
        <v>0</v>
      </c>
      <c r="BY32" s="68">
        <v>1100000</v>
      </c>
      <c r="BZ32" s="69">
        <v>2248145</v>
      </c>
      <c r="CA32" s="64"/>
      <c r="CB32" s="474" t="s">
        <v>110</v>
      </c>
      <c r="CC32" s="475"/>
      <c r="CD32" s="67"/>
      <c r="CE32" s="68">
        <v>0</v>
      </c>
      <c r="CF32" s="56">
        <f t="shared" si="20"/>
        <v>2204344239</v>
      </c>
      <c r="CG32" s="69">
        <v>0</v>
      </c>
      <c r="CH32" s="68">
        <f t="shared" si="21"/>
        <v>2204344239</v>
      </c>
      <c r="CI32" s="56">
        <f t="shared" si="22"/>
        <v>4.047233916471868</v>
      </c>
      <c r="CJ32" s="57">
        <f t="shared" si="23"/>
        <v>1177550239</v>
      </c>
      <c r="CK32" s="58">
        <f t="shared" si="24"/>
        <v>114.68222827558401</v>
      </c>
    </row>
    <row r="33" spans="1:89" s="59" customFormat="1" ht="16.5" customHeight="1">
      <c r="A33" s="60"/>
      <c r="B33" s="474" t="s">
        <v>33</v>
      </c>
      <c r="C33" s="475"/>
      <c r="D33" s="63"/>
      <c r="E33" s="68">
        <v>0</v>
      </c>
      <c r="F33" s="48">
        <f t="shared" si="19"/>
        <v>0</v>
      </c>
      <c r="G33" s="68">
        <v>0</v>
      </c>
      <c r="H33" s="69">
        <v>0</v>
      </c>
      <c r="I33" s="68">
        <v>0</v>
      </c>
      <c r="J33" s="68">
        <v>0</v>
      </c>
      <c r="K33" s="68">
        <v>0</v>
      </c>
      <c r="L33" s="68">
        <v>0</v>
      </c>
      <c r="M33" s="69">
        <v>0</v>
      </c>
      <c r="N33" s="64"/>
      <c r="O33" s="474" t="s">
        <v>111</v>
      </c>
      <c r="P33" s="475"/>
      <c r="Q33" s="67"/>
      <c r="R33" s="68">
        <v>0</v>
      </c>
      <c r="S33" s="68">
        <v>0</v>
      </c>
      <c r="T33" s="68">
        <v>0</v>
      </c>
      <c r="U33" s="69">
        <v>0</v>
      </c>
      <c r="V33" s="68">
        <v>0</v>
      </c>
      <c r="W33" s="68">
        <v>0</v>
      </c>
      <c r="X33" s="68">
        <v>0</v>
      </c>
      <c r="Y33" s="68">
        <v>0</v>
      </c>
      <c r="Z33" s="69">
        <v>0</v>
      </c>
      <c r="AA33" s="64"/>
      <c r="AB33" s="474" t="s">
        <v>111</v>
      </c>
      <c r="AC33" s="475"/>
      <c r="AD33" s="67"/>
      <c r="AE33" s="68">
        <v>0</v>
      </c>
      <c r="AF33" s="70">
        <v>0</v>
      </c>
      <c r="AG33" s="70">
        <v>0</v>
      </c>
      <c r="AH33" s="69">
        <v>0</v>
      </c>
      <c r="AI33" s="68">
        <v>0</v>
      </c>
      <c r="AJ33" s="70">
        <v>0</v>
      </c>
      <c r="AK33" s="68">
        <v>0</v>
      </c>
      <c r="AL33" s="68">
        <v>0</v>
      </c>
      <c r="AM33" s="69">
        <v>0</v>
      </c>
      <c r="AN33" s="64"/>
      <c r="AO33" s="474" t="s">
        <v>111</v>
      </c>
      <c r="AP33" s="475"/>
      <c r="AQ33" s="67"/>
      <c r="AR33" s="70">
        <v>0</v>
      </c>
      <c r="AS33" s="68">
        <v>0</v>
      </c>
      <c r="AT33" s="68">
        <v>0</v>
      </c>
      <c r="AU33" s="69">
        <v>0</v>
      </c>
      <c r="AV33" s="71">
        <v>0</v>
      </c>
      <c r="AW33" s="70">
        <v>0</v>
      </c>
      <c r="AX33" s="68">
        <v>0</v>
      </c>
      <c r="AY33" s="68">
        <v>0</v>
      </c>
      <c r="AZ33" s="69">
        <v>0</v>
      </c>
      <c r="BA33" s="64"/>
      <c r="BB33" s="474" t="s">
        <v>111</v>
      </c>
      <c r="BC33" s="475"/>
      <c r="BD33" s="67"/>
      <c r="BE33" s="68">
        <v>0</v>
      </c>
      <c r="BF33" s="68">
        <v>0</v>
      </c>
      <c r="BG33" s="68">
        <v>0</v>
      </c>
      <c r="BH33" s="69">
        <v>0</v>
      </c>
      <c r="BI33" s="68">
        <v>0</v>
      </c>
      <c r="BJ33" s="68">
        <v>0</v>
      </c>
      <c r="BK33" s="68">
        <v>0</v>
      </c>
      <c r="BL33" s="68">
        <v>0</v>
      </c>
      <c r="BM33" s="69">
        <v>0</v>
      </c>
      <c r="BN33" s="64"/>
      <c r="BO33" s="474" t="s">
        <v>111</v>
      </c>
      <c r="BP33" s="475"/>
      <c r="BQ33" s="67"/>
      <c r="BR33" s="68">
        <v>0</v>
      </c>
      <c r="BS33" s="68">
        <v>0</v>
      </c>
      <c r="BT33" s="68">
        <v>0</v>
      </c>
      <c r="BU33" s="69">
        <v>0</v>
      </c>
      <c r="BV33" s="68">
        <v>0</v>
      </c>
      <c r="BW33" s="68">
        <v>0</v>
      </c>
      <c r="BX33" s="70">
        <v>0</v>
      </c>
      <c r="BY33" s="68">
        <v>0</v>
      </c>
      <c r="BZ33" s="69">
        <v>0</v>
      </c>
      <c r="CA33" s="64"/>
      <c r="CB33" s="474" t="s">
        <v>111</v>
      </c>
      <c r="CC33" s="475"/>
      <c r="CD33" s="67"/>
      <c r="CE33" s="68">
        <v>0</v>
      </c>
      <c r="CF33" s="56">
        <f t="shared" si="20"/>
        <v>0</v>
      </c>
      <c r="CG33" s="69">
        <v>0</v>
      </c>
      <c r="CH33" s="68">
        <f t="shared" si="21"/>
        <v>0</v>
      </c>
      <c r="CI33" s="56">
        <f t="shared" si="22"/>
        <v>0</v>
      </c>
      <c r="CJ33" s="57">
        <f t="shared" si="23"/>
        <v>0</v>
      </c>
      <c r="CK33" s="58">
        <f t="shared" si="24"/>
        <v>0</v>
      </c>
    </row>
    <row r="34" spans="1:89" s="59" customFormat="1" ht="16.5" customHeight="1">
      <c r="A34" s="60"/>
      <c r="B34" s="474" t="s">
        <v>112</v>
      </c>
      <c r="C34" s="475"/>
      <c r="D34" s="63"/>
      <c r="E34" s="68">
        <v>3650000</v>
      </c>
      <c r="F34" s="48">
        <f t="shared" si="19"/>
        <v>0.007024859978662517</v>
      </c>
      <c r="G34" s="68">
        <v>0</v>
      </c>
      <c r="H34" s="69">
        <v>0</v>
      </c>
      <c r="I34" s="68">
        <v>0</v>
      </c>
      <c r="J34" s="68">
        <v>0</v>
      </c>
      <c r="K34" s="68">
        <v>0</v>
      </c>
      <c r="L34" s="68">
        <v>0</v>
      </c>
      <c r="M34" s="69">
        <v>0</v>
      </c>
      <c r="N34" s="64"/>
      <c r="O34" s="474" t="s">
        <v>112</v>
      </c>
      <c r="P34" s="475"/>
      <c r="Q34" s="67"/>
      <c r="R34" s="68">
        <v>0</v>
      </c>
      <c r="S34" s="68">
        <v>0</v>
      </c>
      <c r="T34" s="68">
        <v>0</v>
      </c>
      <c r="U34" s="69">
        <v>0</v>
      </c>
      <c r="V34" s="68">
        <v>0</v>
      </c>
      <c r="W34" s="68">
        <v>0</v>
      </c>
      <c r="X34" s="68">
        <v>0</v>
      </c>
      <c r="Y34" s="68">
        <v>0</v>
      </c>
      <c r="Z34" s="69">
        <v>0</v>
      </c>
      <c r="AA34" s="64"/>
      <c r="AB34" s="474" t="s">
        <v>112</v>
      </c>
      <c r="AC34" s="475"/>
      <c r="AD34" s="67"/>
      <c r="AE34" s="68">
        <v>0</v>
      </c>
      <c r="AF34" s="70">
        <v>2314255</v>
      </c>
      <c r="AG34" s="70">
        <v>0</v>
      </c>
      <c r="AH34" s="69">
        <v>0</v>
      </c>
      <c r="AI34" s="68">
        <v>0</v>
      </c>
      <c r="AJ34" s="70">
        <v>0</v>
      </c>
      <c r="AK34" s="68">
        <v>0</v>
      </c>
      <c r="AL34" s="68">
        <v>0</v>
      </c>
      <c r="AM34" s="69">
        <v>0</v>
      </c>
      <c r="AN34" s="64"/>
      <c r="AO34" s="474" t="s">
        <v>112</v>
      </c>
      <c r="AP34" s="475"/>
      <c r="AQ34" s="67"/>
      <c r="AR34" s="70">
        <v>0</v>
      </c>
      <c r="AS34" s="68">
        <v>0</v>
      </c>
      <c r="AT34" s="68">
        <v>0</v>
      </c>
      <c r="AU34" s="69">
        <v>0</v>
      </c>
      <c r="AV34" s="71">
        <v>0</v>
      </c>
      <c r="AW34" s="70">
        <v>0</v>
      </c>
      <c r="AX34" s="68">
        <v>0</v>
      </c>
      <c r="AY34" s="68">
        <v>0</v>
      </c>
      <c r="AZ34" s="69">
        <v>0</v>
      </c>
      <c r="BA34" s="64"/>
      <c r="BB34" s="474" t="s">
        <v>112</v>
      </c>
      <c r="BC34" s="475"/>
      <c r="BD34" s="67"/>
      <c r="BE34" s="68">
        <v>0</v>
      </c>
      <c r="BF34" s="68">
        <v>0</v>
      </c>
      <c r="BG34" s="68">
        <v>0</v>
      </c>
      <c r="BH34" s="69">
        <v>0</v>
      </c>
      <c r="BI34" s="68">
        <v>0</v>
      </c>
      <c r="BJ34" s="68">
        <v>4263727</v>
      </c>
      <c r="BK34" s="68">
        <v>0</v>
      </c>
      <c r="BL34" s="68">
        <v>0</v>
      </c>
      <c r="BM34" s="69">
        <v>0</v>
      </c>
      <c r="BN34" s="64"/>
      <c r="BO34" s="474" t="s">
        <v>112</v>
      </c>
      <c r="BP34" s="475"/>
      <c r="BQ34" s="67"/>
      <c r="BR34" s="68">
        <v>0</v>
      </c>
      <c r="BS34" s="68">
        <v>0</v>
      </c>
      <c r="BT34" s="68">
        <v>0</v>
      </c>
      <c r="BU34" s="69">
        <v>0</v>
      </c>
      <c r="BV34" s="68">
        <v>0</v>
      </c>
      <c r="BW34" s="68">
        <v>0</v>
      </c>
      <c r="BX34" s="70">
        <v>0</v>
      </c>
      <c r="BY34" s="68">
        <v>0</v>
      </c>
      <c r="BZ34" s="69">
        <v>0</v>
      </c>
      <c r="CA34" s="64"/>
      <c r="CB34" s="474" t="s">
        <v>112</v>
      </c>
      <c r="CC34" s="475"/>
      <c r="CD34" s="67"/>
      <c r="CE34" s="68">
        <v>0</v>
      </c>
      <c r="CF34" s="56">
        <f t="shared" si="20"/>
        <v>6577982</v>
      </c>
      <c r="CG34" s="69">
        <v>0</v>
      </c>
      <c r="CH34" s="68">
        <f t="shared" si="21"/>
        <v>6577982</v>
      </c>
      <c r="CI34" s="56">
        <f t="shared" si="22"/>
        <v>0.012077347712451118</v>
      </c>
      <c r="CJ34" s="57">
        <f t="shared" si="23"/>
        <v>2927982</v>
      </c>
      <c r="CK34" s="58">
        <f t="shared" si="24"/>
        <v>80.21868493150684</v>
      </c>
    </row>
    <row r="35" spans="1:89" s="59" customFormat="1" ht="6" customHeight="1">
      <c r="A35" s="60"/>
      <c r="B35" s="478"/>
      <c r="C35" s="479"/>
      <c r="D35" s="63"/>
      <c r="E35" s="48"/>
      <c r="F35" s="48"/>
      <c r="G35" s="48"/>
      <c r="H35" s="49"/>
      <c r="I35" s="48"/>
      <c r="J35" s="48"/>
      <c r="K35" s="48"/>
      <c r="L35" s="48"/>
      <c r="M35" s="49"/>
      <c r="N35" s="64"/>
      <c r="O35" s="476"/>
      <c r="P35" s="477"/>
      <c r="Q35" s="67"/>
      <c r="R35" s="48"/>
      <c r="S35" s="48"/>
      <c r="T35" s="48"/>
      <c r="U35" s="49"/>
      <c r="V35" s="48"/>
      <c r="W35" s="48"/>
      <c r="X35" s="48"/>
      <c r="Y35" s="48"/>
      <c r="Z35" s="49"/>
      <c r="AA35" s="64"/>
      <c r="AB35" s="476"/>
      <c r="AC35" s="477"/>
      <c r="AD35" s="67"/>
      <c r="AE35" s="48"/>
      <c r="AF35" s="54"/>
      <c r="AG35" s="54"/>
      <c r="AH35" s="49"/>
      <c r="AI35" s="48"/>
      <c r="AJ35" s="54"/>
      <c r="AK35" s="48"/>
      <c r="AL35" s="48"/>
      <c r="AM35" s="49"/>
      <c r="AN35" s="64"/>
      <c r="AO35" s="476"/>
      <c r="AP35" s="477"/>
      <c r="AQ35" s="67"/>
      <c r="AR35" s="54"/>
      <c r="AS35" s="48"/>
      <c r="AT35" s="48"/>
      <c r="AU35" s="49"/>
      <c r="AV35" s="55"/>
      <c r="AW35" s="54"/>
      <c r="AX35" s="48"/>
      <c r="AY35" s="48"/>
      <c r="AZ35" s="49"/>
      <c r="BA35" s="64"/>
      <c r="BB35" s="476"/>
      <c r="BC35" s="477"/>
      <c r="BD35" s="67"/>
      <c r="BE35" s="48"/>
      <c r="BF35" s="48"/>
      <c r="BG35" s="48"/>
      <c r="BH35" s="49"/>
      <c r="BI35" s="48"/>
      <c r="BJ35" s="48"/>
      <c r="BK35" s="48"/>
      <c r="BL35" s="48"/>
      <c r="BM35" s="49"/>
      <c r="BN35" s="64"/>
      <c r="BO35" s="476"/>
      <c r="BP35" s="477"/>
      <c r="BQ35" s="67"/>
      <c r="BR35" s="48"/>
      <c r="BS35" s="48"/>
      <c r="BT35" s="48"/>
      <c r="BU35" s="49"/>
      <c r="BV35" s="48"/>
      <c r="BW35" s="48"/>
      <c r="BX35" s="54"/>
      <c r="BY35" s="48"/>
      <c r="BZ35" s="49"/>
      <c r="CA35" s="64"/>
      <c r="CB35" s="474"/>
      <c r="CC35" s="475"/>
      <c r="CD35" s="67"/>
      <c r="CE35" s="48"/>
      <c r="CF35" s="56"/>
      <c r="CG35" s="49"/>
      <c r="CH35" s="56"/>
      <c r="CI35" s="56"/>
      <c r="CJ35" s="57"/>
      <c r="CK35" s="58"/>
    </row>
    <row r="36" spans="1:89" s="59" customFormat="1" ht="16.5" customHeight="1">
      <c r="A36" s="44" t="s">
        <v>113</v>
      </c>
      <c r="C36" s="46"/>
      <c r="D36" s="47"/>
      <c r="E36" s="48">
        <f>E7-E20</f>
        <v>-93427000</v>
      </c>
      <c r="F36" s="48">
        <f>IF(E$7=0,0,E36/E$7*100)</f>
        <v>-0.17981139540452137</v>
      </c>
      <c r="G36" s="48">
        <f aca="true" t="shared" si="25" ref="G36:M36">G7-G20</f>
        <v>-638302356.3400002</v>
      </c>
      <c r="H36" s="49">
        <f t="shared" si="25"/>
        <v>-17291475</v>
      </c>
      <c r="I36" s="48">
        <f t="shared" si="25"/>
        <v>-130060398</v>
      </c>
      <c r="J36" s="48">
        <f t="shared" si="25"/>
        <v>-128495742.32000017</v>
      </c>
      <c r="K36" s="48">
        <f t="shared" si="25"/>
        <v>-343936845.9299998</v>
      </c>
      <c r="L36" s="48">
        <f t="shared" si="25"/>
        <v>-90992423.30000019</v>
      </c>
      <c r="M36" s="49">
        <f t="shared" si="25"/>
        <v>-109198965.75</v>
      </c>
      <c r="N36" s="50" t="s">
        <v>113</v>
      </c>
      <c r="O36" s="51"/>
      <c r="P36" s="52"/>
      <c r="Q36" s="53"/>
      <c r="R36" s="48">
        <f aca="true" t="shared" si="26" ref="R36:Z36">R7-R20</f>
        <v>-20153668</v>
      </c>
      <c r="S36" s="48">
        <f t="shared" si="26"/>
        <v>119109392</v>
      </c>
      <c r="T36" s="48">
        <f t="shared" si="26"/>
        <v>-1750446.1500000954</v>
      </c>
      <c r="U36" s="49">
        <f t="shared" si="26"/>
        <v>39167685.48000002</v>
      </c>
      <c r="V36" s="48">
        <f t="shared" si="26"/>
        <v>95527705</v>
      </c>
      <c r="W36" s="48">
        <f t="shared" si="26"/>
        <v>56680685</v>
      </c>
      <c r="X36" s="48">
        <f t="shared" si="26"/>
        <v>71371078</v>
      </c>
      <c r="Y36" s="48">
        <f t="shared" si="26"/>
        <v>269766664</v>
      </c>
      <c r="Z36" s="49">
        <f t="shared" si="26"/>
        <v>39788045</v>
      </c>
      <c r="AA36" s="50" t="s">
        <v>113</v>
      </c>
      <c r="AB36" s="51"/>
      <c r="AC36" s="52"/>
      <c r="AD36" s="53"/>
      <c r="AE36" s="48">
        <f aca="true" t="shared" si="27" ref="AE36:AM36">AE7-AE20</f>
        <v>100752432</v>
      </c>
      <c r="AF36" s="54">
        <f t="shared" si="27"/>
        <v>139350086</v>
      </c>
      <c r="AG36" s="54">
        <f t="shared" si="27"/>
        <v>18222916</v>
      </c>
      <c r="AH36" s="49">
        <f t="shared" si="27"/>
        <v>74851352</v>
      </c>
      <c r="AI36" s="48">
        <f t="shared" si="27"/>
        <v>-181814158.52999973</v>
      </c>
      <c r="AJ36" s="54">
        <f t="shared" si="27"/>
        <v>37694019.83000004</v>
      </c>
      <c r="AK36" s="48">
        <f t="shared" si="27"/>
        <v>51793103.5</v>
      </c>
      <c r="AL36" s="48">
        <f t="shared" si="27"/>
        <v>-28656513.819999993</v>
      </c>
      <c r="AM36" s="49">
        <f t="shared" si="27"/>
        <v>83674529</v>
      </c>
      <c r="AN36" s="50" t="s">
        <v>113</v>
      </c>
      <c r="AO36" s="51"/>
      <c r="AP36" s="52"/>
      <c r="AQ36" s="53"/>
      <c r="AR36" s="54">
        <f aca="true" t="shared" si="28" ref="AR36:AZ36">AR7-AR20</f>
        <v>74694416</v>
      </c>
      <c r="AS36" s="48">
        <f t="shared" si="28"/>
        <v>-13391420</v>
      </c>
      <c r="AT36" s="48">
        <f t="shared" si="28"/>
        <v>-21160606</v>
      </c>
      <c r="AU36" s="49">
        <f t="shared" si="28"/>
        <v>45351646.18000007</v>
      </c>
      <c r="AV36" s="55">
        <f t="shared" si="28"/>
        <v>7473292</v>
      </c>
      <c r="AW36" s="54">
        <f t="shared" si="28"/>
        <v>160623866</v>
      </c>
      <c r="AX36" s="48">
        <f t="shared" si="28"/>
        <v>-2303141</v>
      </c>
      <c r="AY36" s="48">
        <f t="shared" si="28"/>
        <v>32735561</v>
      </c>
      <c r="AZ36" s="49">
        <f t="shared" si="28"/>
        <v>108127540</v>
      </c>
      <c r="BA36" s="50" t="s">
        <v>113</v>
      </c>
      <c r="BB36" s="51"/>
      <c r="BC36" s="52"/>
      <c r="BD36" s="53"/>
      <c r="BE36" s="48">
        <f aca="true" t="shared" si="29" ref="BE36:BM36">BE7-BE20</f>
        <v>67931194</v>
      </c>
      <c r="BF36" s="48">
        <f t="shared" si="29"/>
        <v>-1188173</v>
      </c>
      <c r="BG36" s="48">
        <f t="shared" si="29"/>
        <v>23788627</v>
      </c>
      <c r="BH36" s="49">
        <f t="shared" si="29"/>
        <v>51550562</v>
      </c>
      <c r="BI36" s="48">
        <f t="shared" si="29"/>
        <v>114521788</v>
      </c>
      <c r="BJ36" s="48">
        <f t="shared" si="29"/>
        <v>166092192</v>
      </c>
      <c r="BK36" s="48">
        <f t="shared" si="29"/>
        <v>226174084</v>
      </c>
      <c r="BL36" s="48">
        <f t="shared" si="29"/>
        <v>17552146</v>
      </c>
      <c r="BM36" s="49">
        <f t="shared" si="29"/>
        <v>74190656</v>
      </c>
      <c r="BN36" s="50" t="s">
        <v>113</v>
      </c>
      <c r="BO36" s="51"/>
      <c r="BP36" s="52"/>
      <c r="BQ36" s="53"/>
      <c r="BR36" s="48">
        <f aca="true" t="shared" si="30" ref="BR36:BZ36">BR7-BR20</f>
        <v>41625320</v>
      </c>
      <c r="BS36" s="48">
        <f t="shared" si="30"/>
        <v>1613597</v>
      </c>
      <c r="BT36" s="48">
        <f t="shared" si="30"/>
        <v>77232145</v>
      </c>
      <c r="BU36" s="49">
        <f t="shared" si="30"/>
        <v>52058839</v>
      </c>
      <c r="BV36" s="48">
        <f t="shared" si="30"/>
        <v>99417234</v>
      </c>
      <c r="BW36" s="48">
        <f t="shared" si="30"/>
        <v>71820236</v>
      </c>
      <c r="BX36" s="54">
        <f t="shared" si="30"/>
        <v>36556359</v>
      </c>
      <c r="BY36" s="48">
        <f t="shared" si="30"/>
        <v>4841954</v>
      </c>
      <c r="BZ36" s="49">
        <f t="shared" si="30"/>
        <v>25767984</v>
      </c>
      <c r="CA36" s="50" t="s">
        <v>113</v>
      </c>
      <c r="CB36" s="51"/>
      <c r="CC36" s="52"/>
      <c r="CD36" s="53"/>
      <c r="CE36" s="48">
        <f>CE7-CE20</f>
        <v>-44181003</v>
      </c>
      <c r="CF36" s="56">
        <f>CF7-CF20</f>
        <v>1006613594.8499985</v>
      </c>
      <c r="CG36" s="49">
        <f>CG7-CG20</f>
        <v>0</v>
      </c>
      <c r="CH36" s="56">
        <f>CH7-CH20</f>
        <v>1006613594.8499985</v>
      </c>
      <c r="CI36" s="56">
        <f>IF(CH$7=0,0,CH36/CH$7*100)</f>
        <v>1.8481689972827267</v>
      </c>
      <c r="CJ36" s="57">
        <f>CJ7-CJ20</f>
        <v>1100040594.8499985</v>
      </c>
      <c r="CK36" s="58">
        <f>IF(E36=0,0,(CJ36/E36)*100)</f>
        <v>-1177.433284650046</v>
      </c>
    </row>
    <row r="37" spans="1:89" s="59" customFormat="1" ht="6" customHeight="1">
      <c r="A37" s="60"/>
      <c r="B37" s="73"/>
      <c r="C37" s="74"/>
      <c r="D37" s="75"/>
      <c r="E37" s="48"/>
      <c r="F37" s="48"/>
      <c r="G37" s="48"/>
      <c r="H37" s="49"/>
      <c r="I37" s="48"/>
      <c r="J37" s="48"/>
      <c r="K37" s="48"/>
      <c r="L37" s="48"/>
      <c r="M37" s="49"/>
      <c r="N37" s="64"/>
      <c r="O37" s="76"/>
      <c r="P37" s="77"/>
      <c r="Q37" s="78"/>
      <c r="R37" s="48"/>
      <c r="S37" s="48"/>
      <c r="T37" s="48"/>
      <c r="U37" s="49"/>
      <c r="V37" s="48"/>
      <c r="W37" s="48"/>
      <c r="X37" s="48"/>
      <c r="Y37" s="48"/>
      <c r="Z37" s="49"/>
      <c r="AA37" s="64"/>
      <c r="AB37" s="76"/>
      <c r="AC37" s="77"/>
      <c r="AD37" s="78"/>
      <c r="AE37" s="48"/>
      <c r="AF37" s="54"/>
      <c r="AG37" s="54"/>
      <c r="AH37" s="49"/>
      <c r="AI37" s="48"/>
      <c r="AJ37" s="54"/>
      <c r="AK37" s="48"/>
      <c r="AL37" s="48"/>
      <c r="AM37" s="49"/>
      <c r="AN37" s="64"/>
      <c r="AO37" s="76"/>
      <c r="AP37" s="77"/>
      <c r="AQ37" s="78"/>
      <c r="AR37" s="54"/>
      <c r="AS37" s="48"/>
      <c r="AT37" s="48"/>
      <c r="AU37" s="49"/>
      <c r="AV37" s="55"/>
      <c r="AW37" s="54"/>
      <c r="AX37" s="48"/>
      <c r="AY37" s="48"/>
      <c r="AZ37" s="49"/>
      <c r="BA37" s="64"/>
      <c r="BB37" s="76"/>
      <c r="BC37" s="77"/>
      <c r="BD37" s="78"/>
      <c r="BE37" s="48"/>
      <c r="BF37" s="48"/>
      <c r="BG37" s="48"/>
      <c r="BH37" s="49"/>
      <c r="BI37" s="48"/>
      <c r="BJ37" s="48"/>
      <c r="BK37" s="48"/>
      <c r="BL37" s="48"/>
      <c r="BM37" s="49"/>
      <c r="BN37" s="64"/>
      <c r="BO37" s="76"/>
      <c r="BP37" s="77"/>
      <c r="BQ37" s="78"/>
      <c r="BR37" s="48"/>
      <c r="BS37" s="48"/>
      <c r="BT37" s="48"/>
      <c r="BU37" s="49"/>
      <c r="BV37" s="48"/>
      <c r="BW37" s="48"/>
      <c r="BX37" s="54"/>
      <c r="BY37" s="48"/>
      <c r="BZ37" s="49"/>
      <c r="CA37" s="64"/>
      <c r="CB37" s="76"/>
      <c r="CC37" s="77"/>
      <c r="CD37" s="78"/>
      <c r="CE37" s="48"/>
      <c r="CF37" s="56"/>
      <c r="CG37" s="49"/>
      <c r="CH37" s="56"/>
      <c r="CI37" s="56"/>
      <c r="CJ37" s="57"/>
      <c r="CK37" s="58"/>
    </row>
    <row r="38" spans="1:89" s="59" customFormat="1" ht="16.5" customHeight="1">
      <c r="A38" s="44" t="s">
        <v>114</v>
      </c>
      <c r="C38" s="46"/>
      <c r="D38" s="47"/>
      <c r="E38" s="48">
        <f>SUM(E40:E41)</f>
        <v>1066850000</v>
      </c>
      <c r="F38" s="48">
        <f>IF(E$7=0,0,E38/E$7*100)</f>
        <v>2.053279963900303</v>
      </c>
      <c r="G38" s="48">
        <f aca="true" t="shared" si="31" ref="G38:M38">SUM(G40:G41)</f>
        <v>155151076</v>
      </c>
      <c r="H38" s="49">
        <f t="shared" si="31"/>
        <v>50709054</v>
      </c>
      <c r="I38" s="48">
        <f t="shared" si="31"/>
        <v>88945810</v>
      </c>
      <c r="J38" s="48">
        <f t="shared" si="31"/>
        <v>65844899</v>
      </c>
      <c r="K38" s="48">
        <f t="shared" si="31"/>
        <v>84023922</v>
      </c>
      <c r="L38" s="48">
        <f t="shared" si="31"/>
        <v>57388045</v>
      </c>
      <c r="M38" s="49">
        <f t="shared" si="31"/>
        <v>59206750</v>
      </c>
      <c r="N38" s="50" t="s">
        <v>114</v>
      </c>
      <c r="O38" s="51"/>
      <c r="P38" s="52"/>
      <c r="Q38" s="53"/>
      <c r="R38" s="48">
        <f aca="true" t="shared" si="32" ref="R38:Z38">SUM(R40:R41)</f>
        <v>76101528</v>
      </c>
      <c r="S38" s="48">
        <f t="shared" si="32"/>
        <v>83551458</v>
      </c>
      <c r="T38" s="48">
        <f t="shared" si="32"/>
        <v>12749997</v>
      </c>
      <c r="U38" s="49">
        <f t="shared" si="32"/>
        <v>27713252</v>
      </c>
      <c r="V38" s="48">
        <f t="shared" si="32"/>
        <v>22079429</v>
      </c>
      <c r="W38" s="48">
        <f t="shared" si="32"/>
        <v>16066342</v>
      </c>
      <c r="X38" s="48">
        <f t="shared" si="32"/>
        <v>37694168</v>
      </c>
      <c r="Y38" s="48">
        <f t="shared" si="32"/>
        <v>36519007</v>
      </c>
      <c r="Z38" s="49">
        <f t="shared" si="32"/>
        <v>23964192</v>
      </c>
      <c r="AA38" s="50" t="s">
        <v>114</v>
      </c>
      <c r="AB38" s="51"/>
      <c r="AC38" s="52"/>
      <c r="AD38" s="53"/>
      <c r="AE38" s="48">
        <f aca="true" t="shared" si="33" ref="AE38:AM38">SUM(AE40:AE41)</f>
        <v>6878380</v>
      </c>
      <c r="AF38" s="54">
        <f t="shared" si="33"/>
        <v>2601755</v>
      </c>
      <c r="AG38" s="54">
        <f t="shared" si="33"/>
        <v>7154081</v>
      </c>
      <c r="AH38" s="49">
        <f t="shared" si="33"/>
        <v>10069494</v>
      </c>
      <c r="AI38" s="48">
        <f t="shared" si="33"/>
        <v>45481951</v>
      </c>
      <c r="AJ38" s="54">
        <f t="shared" si="33"/>
        <v>39438367</v>
      </c>
      <c r="AK38" s="48">
        <f t="shared" si="33"/>
        <v>22555727</v>
      </c>
      <c r="AL38" s="48">
        <f t="shared" si="33"/>
        <v>9968436</v>
      </c>
      <c r="AM38" s="49">
        <f t="shared" si="33"/>
        <v>15613898</v>
      </c>
      <c r="AN38" s="50" t="s">
        <v>114</v>
      </c>
      <c r="AO38" s="51"/>
      <c r="AP38" s="52"/>
      <c r="AQ38" s="53"/>
      <c r="AR38" s="54">
        <f aca="true" t="shared" si="34" ref="AR38:AZ38">SUM(AR40:AR41)</f>
        <v>6626051</v>
      </c>
      <c r="AS38" s="48">
        <f t="shared" si="34"/>
        <v>70784280</v>
      </c>
      <c r="AT38" s="48">
        <f t="shared" si="34"/>
        <v>38006504</v>
      </c>
      <c r="AU38" s="49">
        <f t="shared" si="34"/>
        <v>257219356.69</v>
      </c>
      <c r="AV38" s="55">
        <f t="shared" si="34"/>
        <v>102437938</v>
      </c>
      <c r="AW38" s="54">
        <f t="shared" si="34"/>
        <v>12209540</v>
      </c>
      <c r="AX38" s="48">
        <f t="shared" si="34"/>
        <v>23215039</v>
      </c>
      <c r="AY38" s="48">
        <f t="shared" si="34"/>
        <v>13769511</v>
      </c>
      <c r="AZ38" s="49">
        <f t="shared" si="34"/>
        <v>9085719</v>
      </c>
      <c r="BA38" s="50" t="s">
        <v>114</v>
      </c>
      <c r="BB38" s="51"/>
      <c r="BC38" s="52"/>
      <c r="BD38" s="53"/>
      <c r="BE38" s="48">
        <f aca="true" t="shared" si="35" ref="BE38:BM38">SUM(BE40:BE41)</f>
        <v>84256751</v>
      </c>
      <c r="BF38" s="48">
        <f t="shared" si="35"/>
        <v>5888950</v>
      </c>
      <c r="BG38" s="48">
        <f t="shared" si="35"/>
        <v>5507064</v>
      </c>
      <c r="BH38" s="49">
        <f t="shared" si="35"/>
        <v>7261242</v>
      </c>
      <c r="BI38" s="48">
        <f t="shared" si="35"/>
        <v>8204283</v>
      </c>
      <c r="BJ38" s="48">
        <f t="shared" si="35"/>
        <v>2004411</v>
      </c>
      <c r="BK38" s="48">
        <f t="shared" si="35"/>
        <v>5635297</v>
      </c>
      <c r="BL38" s="48">
        <f t="shared" si="35"/>
        <v>12835586</v>
      </c>
      <c r="BM38" s="49">
        <f t="shared" si="35"/>
        <v>1786637</v>
      </c>
      <c r="BN38" s="50" t="s">
        <v>114</v>
      </c>
      <c r="BO38" s="51"/>
      <c r="BP38" s="52"/>
      <c r="BQ38" s="53"/>
      <c r="BR38" s="48">
        <f aca="true" t="shared" si="36" ref="BR38:BZ38">SUM(BR40:BR41)</f>
        <v>1208639</v>
      </c>
      <c r="BS38" s="48">
        <f t="shared" si="36"/>
        <v>4353969</v>
      </c>
      <c r="BT38" s="48">
        <f t="shared" si="36"/>
        <v>24805795</v>
      </c>
      <c r="BU38" s="49">
        <f t="shared" si="36"/>
        <v>6926515</v>
      </c>
      <c r="BV38" s="48">
        <f t="shared" si="36"/>
        <v>10842771.24</v>
      </c>
      <c r="BW38" s="48">
        <f t="shared" si="36"/>
        <v>8107131</v>
      </c>
      <c r="BX38" s="54">
        <f t="shared" si="36"/>
        <v>10409915</v>
      </c>
      <c r="BY38" s="48">
        <f t="shared" si="36"/>
        <v>312874</v>
      </c>
      <c r="BZ38" s="49">
        <f t="shared" si="36"/>
        <v>1257245</v>
      </c>
      <c r="CA38" s="50" t="s">
        <v>114</v>
      </c>
      <c r="CB38" s="51"/>
      <c r="CC38" s="52"/>
      <c r="CD38" s="53"/>
      <c r="CE38" s="48">
        <f>SUM(CE40:CE41)</f>
        <v>12230755</v>
      </c>
      <c r="CF38" s="56">
        <f>SUM(CF40:CF41)</f>
        <v>1804660786.93</v>
      </c>
      <c r="CG38" s="49">
        <f>SUM(CG40:CG41)</f>
        <v>0</v>
      </c>
      <c r="CH38" s="56">
        <f>SUM(CH40:CH41)</f>
        <v>1804660786.93</v>
      </c>
      <c r="CI38" s="56">
        <f>IF(CH$7=0,0,CH38/CH$7*100)</f>
        <v>3.313404601408041</v>
      </c>
      <c r="CJ38" s="57">
        <f>SUM(CJ40:CJ41)</f>
        <v>737810786.9300001</v>
      </c>
      <c r="CK38" s="58">
        <f>IF(E38=0,0,(CJ38/E38)*100)</f>
        <v>69.15787476496227</v>
      </c>
    </row>
    <row r="39" spans="1:89" s="59" customFormat="1" ht="6" customHeight="1">
      <c r="A39" s="60"/>
      <c r="B39" s="61"/>
      <c r="C39" s="62"/>
      <c r="D39" s="63"/>
      <c r="E39" s="48"/>
      <c r="F39" s="48"/>
      <c r="G39" s="48"/>
      <c r="H39" s="49"/>
      <c r="I39" s="48"/>
      <c r="J39" s="48"/>
      <c r="K39" s="48"/>
      <c r="L39" s="48"/>
      <c r="M39" s="49"/>
      <c r="N39" s="64"/>
      <c r="O39" s="65"/>
      <c r="P39" s="66"/>
      <c r="Q39" s="67"/>
      <c r="R39" s="48"/>
      <c r="S39" s="48"/>
      <c r="T39" s="48"/>
      <c r="U39" s="49"/>
      <c r="V39" s="48"/>
      <c r="W39" s="48"/>
      <c r="X39" s="48"/>
      <c r="Y39" s="48"/>
      <c r="Z39" s="49"/>
      <c r="AA39" s="64"/>
      <c r="AB39" s="65"/>
      <c r="AC39" s="66"/>
      <c r="AD39" s="67"/>
      <c r="AE39" s="48"/>
      <c r="AF39" s="54"/>
      <c r="AG39" s="54"/>
      <c r="AH39" s="49"/>
      <c r="AI39" s="48"/>
      <c r="AJ39" s="54"/>
      <c r="AK39" s="48"/>
      <c r="AL39" s="48"/>
      <c r="AM39" s="49"/>
      <c r="AN39" s="64"/>
      <c r="AO39" s="65"/>
      <c r="AP39" s="66"/>
      <c r="AQ39" s="67"/>
      <c r="AR39" s="54"/>
      <c r="AS39" s="48"/>
      <c r="AT39" s="48"/>
      <c r="AU39" s="49"/>
      <c r="AV39" s="55"/>
      <c r="AW39" s="54"/>
      <c r="AX39" s="48"/>
      <c r="AY39" s="48"/>
      <c r="AZ39" s="49"/>
      <c r="BA39" s="64"/>
      <c r="BB39" s="65"/>
      <c r="BC39" s="66"/>
      <c r="BD39" s="67"/>
      <c r="BE39" s="48"/>
      <c r="BF39" s="48"/>
      <c r="BG39" s="48"/>
      <c r="BH39" s="49"/>
      <c r="BI39" s="48"/>
      <c r="BJ39" s="48"/>
      <c r="BK39" s="48"/>
      <c r="BL39" s="48"/>
      <c r="BM39" s="49"/>
      <c r="BN39" s="64"/>
      <c r="BO39" s="65"/>
      <c r="BP39" s="66"/>
      <c r="BQ39" s="67"/>
      <c r="BR39" s="48"/>
      <c r="BS39" s="48"/>
      <c r="BT39" s="48"/>
      <c r="BU39" s="49"/>
      <c r="BV39" s="48"/>
      <c r="BW39" s="48"/>
      <c r="BX39" s="54"/>
      <c r="BY39" s="48"/>
      <c r="BZ39" s="49"/>
      <c r="CA39" s="64"/>
      <c r="CB39" s="65"/>
      <c r="CC39" s="66"/>
      <c r="CD39" s="67"/>
      <c r="CE39" s="48"/>
      <c r="CF39" s="56"/>
      <c r="CG39" s="49"/>
      <c r="CH39" s="56"/>
      <c r="CI39" s="56"/>
      <c r="CJ39" s="57"/>
      <c r="CK39" s="58"/>
    </row>
    <row r="40" spans="1:89" s="59" customFormat="1" ht="16.5" customHeight="1">
      <c r="A40" s="60"/>
      <c r="B40" s="474" t="s">
        <v>34</v>
      </c>
      <c r="C40" s="475"/>
      <c r="D40" s="63"/>
      <c r="E40" s="68">
        <v>0</v>
      </c>
      <c r="F40" s="48">
        <f>IF(E$7=0,0,E40/E$7*100)</f>
        <v>0</v>
      </c>
      <c r="G40" s="68">
        <v>0</v>
      </c>
      <c r="H40" s="69">
        <v>0</v>
      </c>
      <c r="I40" s="68">
        <v>0</v>
      </c>
      <c r="J40" s="68">
        <v>0</v>
      </c>
      <c r="K40" s="68">
        <v>0</v>
      </c>
      <c r="L40" s="68">
        <v>0</v>
      </c>
      <c r="M40" s="69">
        <v>0</v>
      </c>
      <c r="N40" s="64"/>
      <c r="O40" s="474" t="s">
        <v>115</v>
      </c>
      <c r="P40" s="475"/>
      <c r="Q40" s="67"/>
      <c r="R40" s="68">
        <v>4348</v>
      </c>
      <c r="S40" s="68">
        <v>0</v>
      </c>
      <c r="T40" s="68">
        <v>0</v>
      </c>
      <c r="U40" s="69">
        <v>0</v>
      </c>
      <c r="V40" s="68">
        <v>0</v>
      </c>
      <c r="W40" s="68">
        <v>0</v>
      </c>
      <c r="X40" s="68">
        <v>0</v>
      </c>
      <c r="Y40" s="68">
        <v>0</v>
      </c>
      <c r="Z40" s="69">
        <v>0</v>
      </c>
      <c r="AA40" s="64"/>
      <c r="AB40" s="474" t="s">
        <v>115</v>
      </c>
      <c r="AC40" s="475"/>
      <c r="AD40" s="67"/>
      <c r="AE40" s="68">
        <v>0</v>
      </c>
      <c r="AF40" s="70">
        <v>0</v>
      </c>
      <c r="AG40" s="70">
        <v>0</v>
      </c>
      <c r="AH40" s="69">
        <v>0</v>
      </c>
      <c r="AI40" s="68">
        <v>0</v>
      </c>
      <c r="AJ40" s="70">
        <v>0</v>
      </c>
      <c r="AK40" s="68">
        <v>0</v>
      </c>
      <c r="AL40" s="68">
        <v>0</v>
      </c>
      <c r="AM40" s="69">
        <v>0</v>
      </c>
      <c r="AN40" s="64"/>
      <c r="AO40" s="474" t="s">
        <v>115</v>
      </c>
      <c r="AP40" s="475"/>
      <c r="AQ40" s="67"/>
      <c r="AR40" s="70">
        <v>0</v>
      </c>
      <c r="AS40" s="68">
        <v>0</v>
      </c>
      <c r="AT40" s="68">
        <v>0</v>
      </c>
      <c r="AU40" s="69">
        <v>0</v>
      </c>
      <c r="AV40" s="71">
        <v>0</v>
      </c>
      <c r="AW40" s="70">
        <v>0</v>
      </c>
      <c r="AX40" s="68">
        <v>0</v>
      </c>
      <c r="AY40" s="68">
        <v>0</v>
      </c>
      <c r="AZ40" s="69">
        <v>0</v>
      </c>
      <c r="BA40" s="64"/>
      <c r="BB40" s="474" t="s">
        <v>115</v>
      </c>
      <c r="BC40" s="475"/>
      <c r="BD40" s="67"/>
      <c r="BE40" s="68">
        <v>0</v>
      </c>
      <c r="BF40" s="68">
        <v>0</v>
      </c>
      <c r="BG40" s="68">
        <v>0</v>
      </c>
      <c r="BH40" s="69">
        <v>0</v>
      </c>
      <c r="BI40" s="68">
        <v>0</v>
      </c>
      <c r="BJ40" s="68">
        <v>0</v>
      </c>
      <c r="BK40" s="68">
        <v>0</v>
      </c>
      <c r="BL40" s="68">
        <v>0</v>
      </c>
      <c r="BM40" s="69">
        <v>0</v>
      </c>
      <c r="BN40" s="64"/>
      <c r="BO40" s="474" t="s">
        <v>115</v>
      </c>
      <c r="BP40" s="475"/>
      <c r="BQ40" s="67"/>
      <c r="BR40" s="68">
        <v>0</v>
      </c>
      <c r="BS40" s="68">
        <v>0</v>
      </c>
      <c r="BT40" s="68">
        <v>0</v>
      </c>
      <c r="BU40" s="69">
        <v>0</v>
      </c>
      <c r="BV40" s="68">
        <v>0</v>
      </c>
      <c r="BW40" s="68">
        <v>0</v>
      </c>
      <c r="BX40" s="70">
        <v>0</v>
      </c>
      <c r="BY40" s="68">
        <v>0</v>
      </c>
      <c r="BZ40" s="69">
        <v>0</v>
      </c>
      <c r="CA40" s="64"/>
      <c r="CB40" s="474" t="s">
        <v>115</v>
      </c>
      <c r="CC40" s="475"/>
      <c r="CD40" s="67"/>
      <c r="CE40" s="68">
        <v>0</v>
      </c>
      <c r="CF40" s="56">
        <f>SUM(G40:CE40)</f>
        <v>4348</v>
      </c>
      <c r="CG40" s="69">
        <v>0</v>
      </c>
      <c r="CH40" s="68">
        <f>CF40+CG40</f>
        <v>4348</v>
      </c>
      <c r="CI40" s="56">
        <f>IF(CH$7=0,0,CH40/CH$7*100)</f>
        <v>7.983042193447391E-06</v>
      </c>
      <c r="CJ40" s="57">
        <f>CH40-E40</f>
        <v>4348</v>
      </c>
      <c r="CK40" s="58">
        <f>IF(E40=0,0,(CJ40/E40)*100)</f>
        <v>0</v>
      </c>
    </row>
    <row r="41" spans="1:89" s="59" customFormat="1" ht="16.5" customHeight="1">
      <c r="A41" s="60"/>
      <c r="B41" s="474" t="s">
        <v>116</v>
      </c>
      <c r="C41" s="475"/>
      <c r="D41" s="63"/>
      <c r="E41" s="68">
        <v>1066850000</v>
      </c>
      <c r="F41" s="48">
        <f>IF(E$7=0,0,E41/E$7*100)</f>
        <v>2.053279963900303</v>
      </c>
      <c r="G41" s="68">
        <v>155151076</v>
      </c>
      <c r="H41" s="69">
        <v>50709054</v>
      </c>
      <c r="I41" s="68">
        <v>88945810</v>
      </c>
      <c r="J41" s="68">
        <v>65844899</v>
      </c>
      <c r="K41" s="68">
        <v>84023922</v>
      </c>
      <c r="L41" s="68">
        <v>57388045</v>
      </c>
      <c r="M41" s="69">
        <v>59206750</v>
      </c>
      <c r="N41" s="64"/>
      <c r="O41" s="474" t="s">
        <v>116</v>
      </c>
      <c r="P41" s="475"/>
      <c r="Q41" s="67"/>
      <c r="R41" s="68">
        <v>76097180</v>
      </c>
      <c r="S41" s="68">
        <v>83551458</v>
      </c>
      <c r="T41" s="68">
        <v>12749997</v>
      </c>
      <c r="U41" s="69">
        <v>27713252</v>
      </c>
      <c r="V41" s="68">
        <v>22079429</v>
      </c>
      <c r="W41" s="68">
        <v>16066342</v>
      </c>
      <c r="X41" s="68">
        <v>37694168</v>
      </c>
      <c r="Y41" s="68">
        <v>36519007</v>
      </c>
      <c r="Z41" s="69">
        <v>23964192</v>
      </c>
      <c r="AA41" s="64"/>
      <c r="AB41" s="474" t="s">
        <v>116</v>
      </c>
      <c r="AC41" s="475"/>
      <c r="AD41" s="67"/>
      <c r="AE41" s="68">
        <v>6878380</v>
      </c>
      <c r="AF41" s="70">
        <v>2601755</v>
      </c>
      <c r="AG41" s="70">
        <v>7154081</v>
      </c>
      <c r="AH41" s="69">
        <v>10069494</v>
      </c>
      <c r="AI41" s="68">
        <v>45481951</v>
      </c>
      <c r="AJ41" s="70">
        <v>39438367</v>
      </c>
      <c r="AK41" s="68">
        <v>22555727</v>
      </c>
      <c r="AL41" s="68">
        <v>9968436</v>
      </c>
      <c r="AM41" s="69">
        <v>15613898</v>
      </c>
      <c r="AN41" s="64"/>
      <c r="AO41" s="474" t="s">
        <v>116</v>
      </c>
      <c r="AP41" s="475"/>
      <c r="AQ41" s="67"/>
      <c r="AR41" s="70">
        <v>6626051</v>
      </c>
      <c r="AS41" s="68">
        <v>70784280</v>
      </c>
      <c r="AT41" s="68">
        <v>38006504</v>
      </c>
      <c r="AU41" s="69">
        <v>257219356.69</v>
      </c>
      <c r="AV41" s="71">
        <v>102437938</v>
      </c>
      <c r="AW41" s="70">
        <v>12209540</v>
      </c>
      <c r="AX41" s="68">
        <v>23215039</v>
      </c>
      <c r="AY41" s="68">
        <v>13769511</v>
      </c>
      <c r="AZ41" s="69">
        <v>9085719</v>
      </c>
      <c r="BA41" s="64"/>
      <c r="BB41" s="474" t="s">
        <v>116</v>
      </c>
      <c r="BC41" s="475"/>
      <c r="BD41" s="67"/>
      <c r="BE41" s="68">
        <v>84256751</v>
      </c>
      <c r="BF41" s="68">
        <v>5888950</v>
      </c>
      <c r="BG41" s="68">
        <v>5507064</v>
      </c>
      <c r="BH41" s="69">
        <v>7261242</v>
      </c>
      <c r="BI41" s="68">
        <v>8204283</v>
      </c>
      <c r="BJ41" s="68">
        <v>2004411</v>
      </c>
      <c r="BK41" s="68">
        <v>5635297</v>
      </c>
      <c r="BL41" s="68">
        <v>12835586</v>
      </c>
      <c r="BM41" s="69">
        <v>1786637</v>
      </c>
      <c r="BN41" s="64"/>
      <c r="BO41" s="474" t="s">
        <v>116</v>
      </c>
      <c r="BP41" s="475"/>
      <c r="BQ41" s="67"/>
      <c r="BR41" s="68">
        <v>1208639</v>
      </c>
      <c r="BS41" s="68">
        <v>4353969</v>
      </c>
      <c r="BT41" s="68">
        <v>24805795</v>
      </c>
      <c r="BU41" s="69">
        <v>6926515</v>
      </c>
      <c r="BV41" s="68">
        <v>10842771.24</v>
      </c>
      <c r="BW41" s="68">
        <v>8107131</v>
      </c>
      <c r="BX41" s="70">
        <v>10409915</v>
      </c>
      <c r="BY41" s="68">
        <v>312874</v>
      </c>
      <c r="BZ41" s="69">
        <v>1257245</v>
      </c>
      <c r="CA41" s="64"/>
      <c r="CB41" s="474" t="s">
        <v>116</v>
      </c>
      <c r="CC41" s="475"/>
      <c r="CD41" s="67"/>
      <c r="CE41" s="68">
        <v>12230755</v>
      </c>
      <c r="CF41" s="56">
        <f>SUM(G41:CE41)</f>
        <v>1804656438.93</v>
      </c>
      <c r="CG41" s="69">
        <v>0</v>
      </c>
      <c r="CH41" s="68">
        <f>CF41+CG41</f>
        <v>1804656438.93</v>
      </c>
      <c r="CI41" s="56">
        <f>IF(CH$7=0,0,CH41/CH$7*100)</f>
        <v>3.313396618365848</v>
      </c>
      <c r="CJ41" s="57">
        <f>CH41-E41</f>
        <v>737806438.9300001</v>
      </c>
      <c r="CK41" s="58">
        <f>IF(E41=0,0,(CJ41/E41)*100)</f>
        <v>69.15746721001078</v>
      </c>
    </row>
    <row r="42" spans="1:89" s="59" customFormat="1" ht="6" customHeight="1">
      <c r="A42" s="60"/>
      <c r="B42" s="478"/>
      <c r="C42" s="479"/>
      <c r="D42" s="63"/>
      <c r="E42" s="48"/>
      <c r="F42" s="48"/>
      <c r="G42" s="48"/>
      <c r="H42" s="49"/>
      <c r="I42" s="48"/>
      <c r="J42" s="48"/>
      <c r="K42" s="48"/>
      <c r="L42" s="48"/>
      <c r="M42" s="49"/>
      <c r="N42" s="64"/>
      <c r="O42" s="476"/>
      <c r="P42" s="477"/>
      <c r="Q42" s="67"/>
      <c r="R42" s="48"/>
      <c r="S42" s="48"/>
      <c r="T42" s="48"/>
      <c r="U42" s="49"/>
      <c r="V42" s="48"/>
      <c r="W42" s="48"/>
      <c r="X42" s="48"/>
      <c r="Y42" s="48"/>
      <c r="Z42" s="49"/>
      <c r="AA42" s="64"/>
      <c r="AB42" s="476"/>
      <c r="AC42" s="477"/>
      <c r="AD42" s="67"/>
      <c r="AE42" s="48"/>
      <c r="AF42" s="54"/>
      <c r="AG42" s="54"/>
      <c r="AH42" s="49"/>
      <c r="AI42" s="48"/>
      <c r="AJ42" s="54"/>
      <c r="AK42" s="48"/>
      <c r="AL42" s="48"/>
      <c r="AM42" s="49"/>
      <c r="AN42" s="64"/>
      <c r="AO42" s="476"/>
      <c r="AP42" s="477"/>
      <c r="AQ42" s="67"/>
      <c r="AR42" s="54"/>
      <c r="AS42" s="48"/>
      <c r="AT42" s="48"/>
      <c r="AU42" s="49"/>
      <c r="AV42" s="55"/>
      <c r="AW42" s="54"/>
      <c r="AX42" s="48"/>
      <c r="AY42" s="48"/>
      <c r="AZ42" s="49"/>
      <c r="BA42" s="64"/>
      <c r="BB42" s="476"/>
      <c r="BC42" s="477"/>
      <c r="BD42" s="67"/>
      <c r="BE42" s="48"/>
      <c r="BF42" s="48"/>
      <c r="BG42" s="48"/>
      <c r="BH42" s="49"/>
      <c r="BI42" s="48"/>
      <c r="BJ42" s="48"/>
      <c r="BK42" s="48"/>
      <c r="BL42" s="48"/>
      <c r="BM42" s="49"/>
      <c r="BN42" s="64"/>
      <c r="BO42" s="476"/>
      <c r="BP42" s="477"/>
      <c r="BQ42" s="67"/>
      <c r="BR42" s="48"/>
      <c r="BS42" s="48"/>
      <c r="BT42" s="48"/>
      <c r="BU42" s="49"/>
      <c r="BV42" s="48"/>
      <c r="BW42" s="48"/>
      <c r="BX42" s="54"/>
      <c r="BY42" s="48"/>
      <c r="BZ42" s="49"/>
      <c r="CA42" s="64"/>
      <c r="CB42" s="476"/>
      <c r="CC42" s="477"/>
      <c r="CD42" s="67"/>
      <c r="CE42" s="48"/>
      <c r="CF42" s="56"/>
      <c r="CG42" s="49"/>
      <c r="CH42" s="56"/>
      <c r="CI42" s="56"/>
      <c r="CJ42" s="57"/>
      <c r="CK42" s="58"/>
    </row>
    <row r="43" spans="1:89" s="59" customFormat="1" ht="16.5" customHeight="1">
      <c r="A43" s="44" t="s">
        <v>117</v>
      </c>
      <c r="C43" s="46"/>
      <c r="D43" s="47"/>
      <c r="E43" s="48">
        <f>SUM(E45:E46)</f>
        <v>813245000</v>
      </c>
      <c r="F43" s="48">
        <f>IF(E$7=0,0,E43/E$7*100)</f>
        <v>1.5651869187253147</v>
      </c>
      <c r="G43" s="48">
        <f aca="true" t="shared" si="37" ref="G43:M43">SUM(G45:G46)</f>
        <v>102676176</v>
      </c>
      <c r="H43" s="49">
        <f t="shared" si="37"/>
        <v>30844242</v>
      </c>
      <c r="I43" s="48">
        <f t="shared" si="37"/>
        <v>209718230</v>
      </c>
      <c r="J43" s="48">
        <f t="shared" si="37"/>
        <v>27784668</v>
      </c>
      <c r="K43" s="48">
        <f t="shared" si="37"/>
        <v>57317292</v>
      </c>
      <c r="L43" s="48">
        <f t="shared" si="37"/>
        <v>70084244</v>
      </c>
      <c r="M43" s="49">
        <f t="shared" si="37"/>
        <v>34006166</v>
      </c>
      <c r="N43" s="50" t="s">
        <v>118</v>
      </c>
      <c r="O43" s="51"/>
      <c r="P43" s="52"/>
      <c r="Q43" s="53"/>
      <c r="R43" s="48">
        <f aca="true" t="shared" si="38" ref="R43:Z43">SUM(R45:R46)</f>
        <v>53074650</v>
      </c>
      <c r="S43" s="48">
        <f t="shared" si="38"/>
        <v>66292549</v>
      </c>
      <c r="T43" s="48">
        <f t="shared" si="38"/>
        <v>10451955</v>
      </c>
      <c r="U43" s="49">
        <f t="shared" si="38"/>
        <v>22402946</v>
      </c>
      <c r="V43" s="48">
        <f t="shared" si="38"/>
        <v>11749623</v>
      </c>
      <c r="W43" s="48">
        <f t="shared" si="38"/>
        <v>13630203</v>
      </c>
      <c r="X43" s="48">
        <f t="shared" si="38"/>
        <v>15747800</v>
      </c>
      <c r="Y43" s="48">
        <f t="shared" si="38"/>
        <v>27031351</v>
      </c>
      <c r="Z43" s="49">
        <f t="shared" si="38"/>
        <v>20310660</v>
      </c>
      <c r="AA43" s="50" t="s">
        <v>118</v>
      </c>
      <c r="AB43" s="51"/>
      <c r="AC43" s="52"/>
      <c r="AD43" s="53"/>
      <c r="AE43" s="48">
        <f aca="true" t="shared" si="39" ref="AE43:AM43">SUM(AE45:AE46)</f>
        <v>3530120</v>
      </c>
      <c r="AF43" s="54">
        <f t="shared" si="39"/>
        <v>1398845</v>
      </c>
      <c r="AG43" s="54">
        <f t="shared" si="39"/>
        <v>7891250</v>
      </c>
      <c r="AH43" s="49">
        <f t="shared" si="39"/>
        <v>6077377</v>
      </c>
      <c r="AI43" s="48">
        <f t="shared" si="39"/>
        <v>44637408</v>
      </c>
      <c r="AJ43" s="54">
        <f t="shared" si="39"/>
        <v>7237801</v>
      </c>
      <c r="AK43" s="48">
        <f t="shared" si="39"/>
        <v>15217466</v>
      </c>
      <c r="AL43" s="48">
        <f t="shared" si="39"/>
        <v>4799616</v>
      </c>
      <c r="AM43" s="49">
        <f t="shared" si="39"/>
        <v>10059012</v>
      </c>
      <c r="AN43" s="50" t="s">
        <v>118</v>
      </c>
      <c r="AO43" s="51"/>
      <c r="AP43" s="52"/>
      <c r="AQ43" s="53"/>
      <c r="AR43" s="54">
        <f aca="true" t="shared" si="40" ref="AR43:AZ43">SUM(AR45:AR46)</f>
        <v>6364508</v>
      </c>
      <c r="AS43" s="48">
        <f t="shared" si="40"/>
        <v>56871834</v>
      </c>
      <c r="AT43" s="48">
        <f t="shared" si="40"/>
        <v>26384127</v>
      </c>
      <c r="AU43" s="49">
        <f t="shared" si="40"/>
        <v>56215402</v>
      </c>
      <c r="AV43" s="55">
        <f t="shared" si="40"/>
        <v>92048727</v>
      </c>
      <c r="AW43" s="54">
        <f t="shared" si="40"/>
        <v>4513981</v>
      </c>
      <c r="AX43" s="48">
        <f t="shared" si="40"/>
        <v>17724661</v>
      </c>
      <c r="AY43" s="48">
        <f t="shared" si="40"/>
        <v>7756074</v>
      </c>
      <c r="AZ43" s="49">
        <f t="shared" si="40"/>
        <v>3702370</v>
      </c>
      <c r="BA43" s="50" t="s">
        <v>118</v>
      </c>
      <c r="BB43" s="51"/>
      <c r="BC43" s="52"/>
      <c r="BD43" s="53"/>
      <c r="BE43" s="48">
        <f aca="true" t="shared" si="41" ref="BE43:BM43">SUM(BE45:BE46)</f>
        <v>90723274</v>
      </c>
      <c r="BF43" s="48">
        <f t="shared" si="41"/>
        <v>4447190</v>
      </c>
      <c r="BG43" s="48">
        <f t="shared" si="41"/>
        <v>5195634</v>
      </c>
      <c r="BH43" s="49">
        <f t="shared" si="41"/>
        <v>2904869</v>
      </c>
      <c r="BI43" s="48">
        <f t="shared" si="41"/>
        <v>12155594</v>
      </c>
      <c r="BJ43" s="48">
        <f t="shared" si="41"/>
        <v>1072100</v>
      </c>
      <c r="BK43" s="48">
        <f t="shared" si="41"/>
        <v>1997526</v>
      </c>
      <c r="BL43" s="48">
        <f t="shared" si="41"/>
        <v>971258</v>
      </c>
      <c r="BM43" s="49">
        <f t="shared" si="41"/>
        <v>842602</v>
      </c>
      <c r="BN43" s="50" t="s">
        <v>118</v>
      </c>
      <c r="BO43" s="51"/>
      <c r="BP43" s="52"/>
      <c r="BQ43" s="53"/>
      <c r="BR43" s="48">
        <f aca="true" t="shared" si="42" ref="BR43:BZ43">SUM(BR45:BR46)</f>
        <v>392066</v>
      </c>
      <c r="BS43" s="48">
        <f t="shared" si="42"/>
        <v>2345541</v>
      </c>
      <c r="BT43" s="48">
        <f t="shared" si="42"/>
        <v>13116801</v>
      </c>
      <c r="BU43" s="49">
        <f t="shared" si="42"/>
        <v>4420471</v>
      </c>
      <c r="BV43" s="48">
        <f t="shared" si="42"/>
        <v>4749337</v>
      </c>
      <c r="BW43" s="48">
        <f t="shared" si="42"/>
        <v>13040475</v>
      </c>
      <c r="BX43" s="54">
        <f t="shared" si="42"/>
        <v>9847980</v>
      </c>
      <c r="BY43" s="48">
        <f t="shared" si="42"/>
        <v>0</v>
      </c>
      <c r="BZ43" s="49">
        <f t="shared" si="42"/>
        <v>132077</v>
      </c>
      <c r="CA43" s="50" t="s">
        <v>118</v>
      </c>
      <c r="CB43" s="51"/>
      <c r="CC43" s="52"/>
      <c r="CD43" s="53"/>
      <c r="CE43" s="48">
        <f>SUM(CE45:CE46)</f>
        <v>2717117</v>
      </c>
      <c r="CF43" s="56">
        <f>SUM(CF45:CF46)</f>
        <v>1316625246</v>
      </c>
      <c r="CG43" s="49">
        <f>SUM(CG45:CG46)</f>
        <v>0</v>
      </c>
      <c r="CH43" s="56">
        <f>SUM(CH45:CH46)</f>
        <v>1316625246</v>
      </c>
      <c r="CI43" s="56">
        <f>IF(CH$7=0,0,CH43/CH$7*100)</f>
        <v>2.417358530767261</v>
      </c>
      <c r="CJ43" s="57">
        <f>SUM(CJ45:CJ46)</f>
        <v>503380246</v>
      </c>
      <c r="CK43" s="58">
        <f>IF(E43=0,0,(CJ43/E43)*100)</f>
        <v>61.8977363525137</v>
      </c>
    </row>
    <row r="44" spans="1:89" s="59" customFormat="1" ht="6" customHeight="1">
      <c r="A44" s="60"/>
      <c r="B44" s="61"/>
      <c r="C44" s="62"/>
      <c r="D44" s="63"/>
      <c r="E44" s="48"/>
      <c r="F44" s="48"/>
      <c r="G44" s="48"/>
      <c r="H44" s="49"/>
      <c r="I44" s="48"/>
      <c r="J44" s="48"/>
      <c r="K44" s="48"/>
      <c r="L44" s="48"/>
      <c r="M44" s="49"/>
      <c r="N44" s="64"/>
      <c r="O44" s="65"/>
      <c r="P44" s="66"/>
      <c r="Q44" s="67"/>
      <c r="R44" s="48"/>
      <c r="S44" s="48"/>
      <c r="T44" s="48"/>
      <c r="U44" s="49"/>
      <c r="V44" s="48"/>
      <c r="W44" s="48"/>
      <c r="X44" s="48"/>
      <c r="Y44" s="48"/>
      <c r="Z44" s="49"/>
      <c r="AA44" s="64"/>
      <c r="AB44" s="65"/>
      <c r="AC44" s="66"/>
      <c r="AD44" s="67"/>
      <c r="AE44" s="48"/>
      <c r="AF44" s="54"/>
      <c r="AG44" s="54"/>
      <c r="AH44" s="49"/>
      <c r="AI44" s="48"/>
      <c r="AJ44" s="54"/>
      <c r="AK44" s="48"/>
      <c r="AL44" s="48"/>
      <c r="AM44" s="49"/>
      <c r="AN44" s="64"/>
      <c r="AO44" s="65"/>
      <c r="AP44" s="66"/>
      <c r="AQ44" s="67"/>
      <c r="AR44" s="54"/>
      <c r="AS44" s="48"/>
      <c r="AT44" s="48"/>
      <c r="AU44" s="49"/>
      <c r="AV44" s="55"/>
      <c r="AW44" s="54"/>
      <c r="AX44" s="48"/>
      <c r="AY44" s="48"/>
      <c r="AZ44" s="49"/>
      <c r="BA44" s="64"/>
      <c r="BB44" s="65"/>
      <c r="BC44" s="66"/>
      <c r="BD44" s="67"/>
      <c r="BE44" s="48"/>
      <c r="BF44" s="48"/>
      <c r="BG44" s="48"/>
      <c r="BH44" s="49"/>
      <c r="BI44" s="48"/>
      <c r="BJ44" s="48"/>
      <c r="BK44" s="48"/>
      <c r="BL44" s="48"/>
      <c r="BM44" s="49"/>
      <c r="BN44" s="64"/>
      <c r="BO44" s="65"/>
      <c r="BP44" s="66"/>
      <c r="BQ44" s="67"/>
      <c r="BR44" s="48"/>
      <c r="BS44" s="48"/>
      <c r="BT44" s="48"/>
      <c r="BU44" s="49"/>
      <c r="BV44" s="48"/>
      <c r="BW44" s="48"/>
      <c r="BX44" s="54"/>
      <c r="BY44" s="48"/>
      <c r="BZ44" s="49"/>
      <c r="CA44" s="64"/>
      <c r="CB44" s="65"/>
      <c r="CC44" s="66"/>
      <c r="CD44" s="67"/>
      <c r="CE44" s="48"/>
      <c r="CF44" s="56"/>
      <c r="CG44" s="49"/>
      <c r="CH44" s="56"/>
      <c r="CI44" s="56"/>
      <c r="CJ44" s="57"/>
      <c r="CK44" s="58"/>
    </row>
    <row r="45" spans="1:89" s="59" customFormat="1" ht="16.5" customHeight="1">
      <c r="A45" s="60"/>
      <c r="B45" s="474" t="s">
        <v>35</v>
      </c>
      <c r="C45" s="475"/>
      <c r="D45" s="63"/>
      <c r="E45" s="68">
        <v>0</v>
      </c>
      <c r="F45" s="48">
        <f>IF(E$7=0,0,E45/E$7*100)</f>
        <v>0</v>
      </c>
      <c r="G45" s="68">
        <v>0</v>
      </c>
      <c r="H45" s="69">
        <v>0</v>
      </c>
      <c r="I45" s="68">
        <v>0</v>
      </c>
      <c r="J45" s="68">
        <v>0</v>
      </c>
      <c r="K45" s="68">
        <v>17560</v>
      </c>
      <c r="L45" s="68">
        <v>0</v>
      </c>
      <c r="M45" s="69">
        <v>0</v>
      </c>
      <c r="N45" s="64"/>
      <c r="O45" s="474" t="s">
        <v>119</v>
      </c>
      <c r="P45" s="475"/>
      <c r="Q45" s="67"/>
      <c r="R45" s="68">
        <v>0</v>
      </c>
      <c r="S45" s="68">
        <v>0</v>
      </c>
      <c r="T45" s="68">
        <v>0</v>
      </c>
      <c r="U45" s="69">
        <v>0</v>
      </c>
      <c r="V45" s="68">
        <v>2744</v>
      </c>
      <c r="W45" s="68">
        <v>0</v>
      </c>
      <c r="X45" s="68">
        <v>0</v>
      </c>
      <c r="Y45" s="68">
        <v>0</v>
      </c>
      <c r="Z45" s="69">
        <v>0</v>
      </c>
      <c r="AA45" s="64"/>
      <c r="AB45" s="474" t="s">
        <v>119</v>
      </c>
      <c r="AC45" s="475"/>
      <c r="AD45" s="67"/>
      <c r="AE45" s="68">
        <v>0</v>
      </c>
      <c r="AF45" s="70">
        <v>0</v>
      </c>
      <c r="AG45" s="70">
        <v>0</v>
      </c>
      <c r="AH45" s="69">
        <v>0</v>
      </c>
      <c r="AI45" s="68">
        <v>0</v>
      </c>
      <c r="AJ45" s="70">
        <v>0</v>
      </c>
      <c r="AK45" s="68">
        <v>0</v>
      </c>
      <c r="AL45" s="68">
        <v>0</v>
      </c>
      <c r="AM45" s="69">
        <v>0</v>
      </c>
      <c r="AN45" s="64"/>
      <c r="AO45" s="474" t="s">
        <v>119</v>
      </c>
      <c r="AP45" s="475"/>
      <c r="AQ45" s="67"/>
      <c r="AR45" s="70">
        <v>0</v>
      </c>
      <c r="AS45" s="68">
        <v>0</v>
      </c>
      <c r="AT45" s="68">
        <v>0</v>
      </c>
      <c r="AU45" s="69">
        <v>0</v>
      </c>
      <c r="AV45" s="71">
        <v>0</v>
      </c>
      <c r="AW45" s="70">
        <v>0</v>
      </c>
      <c r="AX45" s="68">
        <v>0</v>
      </c>
      <c r="AY45" s="68">
        <v>0</v>
      </c>
      <c r="AZ45" s="69">
        <v>0</v>
      </c>
      <c r="BA45" s="64"/>
      <c r="BB45" s="474" t="s">
        <v>119</v>
      </c>
      <c r="BC45" s="475"/>
      <c r="BD45" s="67"/>
      <c r="BE45" s="68">
        <v>0</v>
      </c>
      <c r="BF45" s="68">
        <v>0</v>
      </c>
      <c r="BG45" s="68">
        <v>0</v>
      </c>
      <c r="BH45" s="69">
        <v>0</v>
      </c>
      <c r="BI45" s="68">
        <v>0</v>
      </c>
      <c r="BJ45" s="68">
        <v>0</v>
      </c>
      <c r="BK45" s="68">
        <v>0</v>
      </c>
      <c r="BL45" s="68">
        <v>0</v>
      </c>
      <c r="BM45" s="69">
        <v>0</v>
      </c>
      <c r="BN45" s="64"/>
      <c r="BO45" s="474" t="s">
        <v>119</v>
      </c>
      <c r="BP45" s="475"/>
      <c r="BQ45" s="67"/>
      <c r="BR45" s="68">
        <v>0</v>
      </c>
      <c r="BS45" s="68">
        <v>0</v>
      </c>
      <c r="BT45" s="68">
        <v>0</v>
      </c>
      <c r="BU45" s="69">
        <v>0</v>
      </c>
      <c r="BV45" s="68">
        <v>0</v>
      </c>
      <c r="BW45" s="68">
        <v>0</v>
      </c>
      <c r="BX45" s="70">
        <v>0</v>
      </c>
      <c r="BY45" s="68">
        <v>0</v>
      </c>
      <c r="BZ45" s="69">
        <v>0</v>
      </c>
      <c r="CA45" s="64"/>
      <c r="CB45" s="474" t="s">
        <v>119</v>
      </c>
      <c r="CC45" s="475"/>
      <c r="CD45" s="67"/>
      <c r="CE45" s="68">
        <v>0</v>
      </c>
      <c r="CF45" s="56">
        <f>SUM(G45:CE45)</f>
        <v>20304</v>
      </c>
      <c r="CG45" s="69">
        <v>0</v>
      </c>
      <c r="CH45" s="68">
        <f>CF45+CG45</f>
        <v>20304</v>
      </c>
      <c r="CI45" s="56">
        <f>IF(CH$7=0,0,CH45/CH$7*100)</f>
        <v>3.7278677252933725E-05</v>
      </c>
      <c r="CJ45" s="57">
        <f>CH45-E45</f>
        <v>20304</v>
      </c>
      <c r="CK45" s="58">
        <f>IF(E45=0,0,(CJ45/E45)*100)</f>
        <v>0</v>
      </c>
    </row>
    <row r="46" spans="1:89" s="59" customFormat="1" ht="16.5" customHeight="1">
      <c r="A46" s="60"/>
      <c r="B46" s="474" t="s">
        <v>120</v>
      </c>
      <c r="C46" s="475"/>
      <c r="D46" s="63"/>
      <c r="E46" s="68">
        <v>813245000</v>
      </c>
      <c r="F46" s="48">
        <f>IF(E$7=0,0,E46/E$7*100)</f>
        <v>1.5651869187253147</v>
      </c>
      <c r="G46" s="68">
        <v>102676176</v>
      </c>
      <c r="H46" s="69">
        <v>30844242</v>
      </c>
      <c r="I46" s="68">
        <v>209718230</v>
      </c>
      <c r="J46" s="68">
        <v>27784668</v>
      </c>
      <c r="K46" s="68">
        <v>57299732</v>
      </c>
      <c r="L46" s="68">
        <v>70084244</v>
      </c>
      <c r="M46" s="69">
        <v>34006166</v>
      </c>
      <c r="N46" s="64"/>
      <c r="O46" s="474" t="s">
        <v>121</v>
      </c>
      <c r="P46" s="475"/>
      <c r="Q46" s="67"/>
      <c r="R46" s="68">
        <v>53074650</v>
      </c>
      <c r="S46" s="68">
        <v>66292549</v>
      </c>
      <c r="T46" s="68">
        <v>10451955</v>
      </c>
      <c r="U46" s="69">
        <v>22402946</v>
      </c>
      <c r="V46" s="68">
        <v>11746879</v>
      </c>
      <c r="W46" s="68">
        <v>13630203</v>
      </c>
      <c r="X46" s="68">
        <v>15747800</v>
      </c>
      <c r="Y46" s="68">
        <v>27031351</v>
      </c>
      <c r="Z46" s="69">
        <v>20310660</v>
      </c>
      <c r="AA46" s="64"/>
      <c r="AB46" s="474" t="s">
        <v>121</v>
      </c>
      <c r="AC46" s="475"/>
      <c r="AD46" s="67"/>
      <c r="AE46" s="68">
        <v>3530120</v>
      </c>
      <c r="AF46" s="70">
        <v>1398845</v>
      </c>
      <c r="AG46" s="70">
        <v>7891250</v>
      </c>
      <c r="AH46" s="69">
        <v>6077377</v>
      </c>
      <c r="AI46" s="68">
        <v>44637408</v>
      </c>
      <c r="AJ46" s="70">
        <v>7237801</v>
      </c>
      <c r="AK46" s="68">
        <v>15217466</v>
      </c>
      <c r="AL46" s="68">
        <v>4799616</v>
      </c>
      <c r="AM46" s="69">
        <v>10059012</v>
      </c>
      <c r="AN46" s="64"/>
      <c r="AO46" s="474" t="s">
        <v>121</v>
      </c>
      <c r="AP46" s="475"/>
      <c r="AQ46" s="67"/>
      <c r="AR46" s="70">
        <v>6364508</v>
      </c>
      <c r="AS46" s="68">
        <v>56871834</v>
      </c>
      <c r="AT46" s="68">
        <v>26384127</v>
      </c>
      <c r="AU46" s="69">
        <v>56215402</v>
      </c>
      <c r="AV46" s="71">
        <v>92048727</v>
      </c>
      <c r="AW46" s="70">
        <v>4513981</v>
      </c>
      <c r="AX46" s="68">
        <v>17724661</v>
      </c>
      <c r="AY46" s="68">
        <v>7756074</v>
      </c>
      <c r="AZ46" s="69">
        <v>3702370</v>
      </c>
      <c r="BA46" s="64"/>
      <c r="BB46" s="474" t="s">
        <v>121</v>
      </c>
      <c r="BC46" s="475"/>
      <c r="BD46" s="67"/>
      <c r="BE46" s="68">
        <v>90723274</v>
      </c>
      <c r="BF46" s="68">
        <v>4447190</v>
      </c>
      <c r="BG46" s="68">
        <v>5195634</v>
      </c>
      <c r="BH46" s="69">
        <v>2904869</v>
      </c>
      <c r="BI46" s="68">
        <v>12155594</v>
      </c>
      <c r="BJ46" s="68">
        <v>1072100</v>
      </c>
      <c r="BK46" s="68">
        <v>1997526</v>
      </c>
      <c r="BL46" s="68">
        <v>971258</v>
      </c>
      <c r="BM46" s="69">
        <v>842602</v>
      </c>
      <c r="BN46" s="64"/>
      <c r="BO46" s="474" t="s">
        <v>121</v>
      </c>
      <c r="BP46" s="475"/>
      <c r="BQ46" s="67"/>
      <c r="BR46" s="68">
        <v>392066</v>
      </c>
      <c r="BS46" s="68">
        <v>2345541</v>
      </c>
      <c r="BT46" s="68">
        <v>13116801</v>
      </c>
      <c r="BU46" s="69">
        <v>4420471</v>
      </c>
      <c r="BV46" s="68">
        <v>4749337</v>
      </c>
      <c r="BW46" s="68">
        <v>13040475</v>
      </c>
      <c r="BX46" s="70">
        <v>9847980</v>
      </c>
      <c r="BY46" s="68">
        <v>0</v>
      </c>
      <c r="BZ46" s="69">
        <v>132077</v>
      </c>
      <c r="CA46" s="64"/>
      <c r="CB46" s="474" t="s">
        <v>121</v>
      </c>
      <c r="CC46" s="475"/>
      <c r="CD46" s="67"/>
      <c r="CE46" s="68">
        <v>2717117</v>
      </c>
      <c r="CF46" s="56">
        <f>SUM(G46:CE46)</f>
        <v>1316604942</v>
      </c>
      <c r="CG46" s="69">
        <v>0</v>
      </c>
      <c r="CH46" s="68">
        <f>CF46+CG46</f>
        <v>1316604942</v>
      </c>
      <c r="CI46" s="56">
        <f>IF(CH$7=0,0,CH46/CH$7*100)</f>
        <v>2.417321252090008</v>
      </c>
      <c r="CJ46" s="57">
        <f>CH46-E46</f>
        <v>503359942</v>
      </c>
      <c r="CK46" s="58">
        <f>IF(E46=0,0,(CJ46/E46)*100)</f>
        <v>61.89523968791693</v>
      </c>
    </row>
    <row r="47" spans="1:88" s="81" customFormat="1" ht="3.75" customHeight="1">
      <c r="A47" s="79"/>
      <c r="B47" s="80"/>
      <c r="D47" s="82"/>
      <c r="E47" s="83"/>
      <c r="F47" s="83"/>
      <c r="G47" s="83"/>
      <c r="H47" s="84"/>
      <c r="I47" s="85"/>
      <c r="J47" s="83"/>
      <c r="K47" s="83"/>
      <c r="L47" s="85"/>
      <c r="M47" s="86"/>
      <c r="Q47" s="87"/>
      <c r="R47" s="88"/>
      <c r="S47" s="88"/>
      <c r="T47" s="87"/>
      <c r="U47" s="89"/>
      <c r="V47" s="87"/>
      <c r="W47" s="87"/>
      <c r="X47" s="88"/>
      <c r="Y47" s="88"/>
      <c r="AC47" s="89"/>
      <c r="AD47" s="87"/>
      <c r="AE47" s="88"/>
      <c r="AF47" s="88"/>
      <c r="AG47" s="88"/>
      <c r="AJ47" s="88"/>
      <c r="AK47" s="88"/>
      <c r="AL47" s="88"/>
      <c r="AR47" s="88"/>
      <c r="AS47" s="88"/>
      <c r="AT47" s="88"/>
      <c r="AW47" s="88"/>
      <c r="AX47" s="88"/>
      <c r="AY47" s="88"/>
      <c r="BE47" s="88"/>
      <c r="BF47" s="88"/>
      <c r="BG47" s="88"/>
      <c r="BJ47" s="88"/>
      <c r="BK47" s="88"/>
      <c r="BL47" s="88"/>
      <c r="BR47" s="88"/>
      <c r="BS47" s="88"/>
      <c r="BT47" s="88"/>
      <c r="BW47" s="88"/>
      <c r="BX47" s="88"/>
      <c r="BY47" s="88"/>
      <c r="CE47" s="88"/>
      <c r="CF47" s="88"/>
      <c r="CI47" s="88"/>
      <c r="CJ47" s="88"/>
    </row>
    <row r="48" spans="1:89" s="81" customFormat="1" ht="6" customHeight="1">
      <c r="A48" s="79"/>
      <c r="B48" s="90"/>
      <c r="C48" s="80"/>
      <c r="D48" s="82"/>
      <c r="E48" s="83"/>
      <c r="F48" s="83"/>
      <c r="G48" s="83"/>
      <c r="H48" s="84"/>
      <c r="I48" s="91"/>
      <c r="J48" s="83"/>
      <c r="K48" s="83"/>
      <c r="L48" s="85"/>
      <c r="M48" s="86"/>
      <c r="Q48" s="87"/>
      <c r="R48" s="88"/>
      <c r="S48" s="88"/>
      <c r="T48" s="87"/>
      <c r="U48" s="89"/>
      <c r="V48" s="87"/>
      <c r="W48" s="87"/>
      <c r="X48" s="88"/>
      <c r="Y48" s="88"/>
      <c r="AC48" s="89"/>
      <c r="AD48" s="87"/>
      <c r="AE48" s="88"/>
      <c r="AF48" s="88"/>
      <c r="AG48" s="88"/>
      <c r="AJ48" s="88"/>
      <c r="AK48" s="88"/>
      <c r="AL48" s="88"/>
      <c r="AQ48" s="87"/>
      <c r="AR48" s="88"/>
      <c r="AS48" s="88"/>
      <c r="AT48" s="88"/>
      <c r="AW48" s="88"/>
      <c r="AX48" s="88"/>
      <c r="AY48" s="88"/>
      <c r="BE48" s="88"/>
      <c r="BF48" s="88"/>
      <c r="BG48" s="88"/>
      <c r="BJ48" s="88"/>
      <c r="BK48" s="88"/>
      <c r="BL48" s="88"/>
      <c r="BR48" s="88"/>
      <c r="BS48" s="88"/>
      <c r="BT48" s="88"/>
      <c r="BW48" s="88"/>
      <c r="BX48" s="88"/>
      <c r="BY48" s="88"/>
      <c r="CE48" s="88"/>
      <c r="CF48" s="88"/>
      <c r="CI48" s="88"/>
      <c r="CJ48" s="88"/>
      <c r="CK48" s="92"/>
    </row>
    <row r="49" spans="1:89" s="59" customFormat="1" ht="15.75" customHeight="1">
      <c r="A49" s="44" t="s">
        <v>122</v>
      </c>
      <c r="C49" s="46"/>
      <c r="D49" s="47"/>
      <c r="E49" s="48">
        <f>E38-E43</f>
        <v>253605000</v>
      </c>
      <c r="F49" s="48">
        <f>IF(E$7=0,0,E49/E$7*100)</f>
        <v>0.4880930451749884</v>
      </c>
      <c r="G49" s="48">
        <f aca="true" t="shared" si="43" ref="G49:M49">G38-G43</f>
        <v>52474900</v>
      </c>
      <c r="H49" s="49">
        <f t="shared" si="43"/>
        <v>19864812</v>
      </c>
      <c r="I49" s="48">
        <f t="shared" si="43"/>
        <v>-120772420</v>
      </c>
      <c r="J49" s="48">
        <f t="shared" si="43"/>
        <v>38060231</v>
      </c>
      <c r="K49" s="48">
        <f t="shared" si="43"/>
        <v>26706630</v>
      </c>
      <c r="L49" s="48">
        <f t="shared" si="43"/>
        <v>-12696199</v>
      </c>
      <c r="M49" s="49">
        <f t="shared" si="43"/>
        <v>25200584</v>
      </c>
      <c r="N49" s="50" t="s">
        <v>123</v>
      </c>
      <c r="O49" s="51"/>
      <c r="P49" s="52"/>
      <c r="Q49" s="53"/>
      <c r="R49" s="48">
        <f aca="true" t="shared" si="44" ref="R49:Z49">R38-R43</f>
        <v>23026878</v>
      </c>
      <c r="S49" s="48">
        <f t="shared" si="44"/>
        <v>17258909</v>
      </c>
      <c r="T49" s="48">
        <f t="shared" si="44"/>
        <v>2298042</v>
      </c>
      <c r="U49" s="49">
        <f t="shared" si="44"/>
        <v>5310306</v>
      </c>
      <c r="V49" s="48">
        <f t="shared" si="44"/>
        <v>10329806</v>
      </c>
      <c r="W49" s="48">
        <f t="shared" si="44"/>
        <v>2436139</v>
      </c>
      <c r="X49" s="48">
        <f t="shared" si="44"/>
        <v>21946368</v>
      </c>
      <c r="Y49" s="54">
        <f t="shared" si="44"/>
        <v>9487656</v>
      </c>
      <c r="Z49" s="49">
        <f t="shared" si="44"/>
        <v>3653532</v>
      </c>
      <c r="AA49" s="50" t="s">
        <v>123</v>
      </c>
      <c r="AB49" s="51"/>
      <c r="AC49" s="52"/>
      <c r="AD49" s="53"/>
      <c r="AE49" s="48">
        <f aca="true" t="shared" si="45" ref="AE49:AM49">AE38-AE43</f>
        <v>3348260</v>
      </c>
      <c r="AF49" s="54">
        <f t="shared" si="45"/>
        <v>1202910</v>
      </c>
      <c r="AG49" s="54">
        <f t="shared" si="45"/>
        <v>-737169</v>
      </c>
      <c r="AH49" s="49">
        <f t="shared" si="45"/>
        <v>3992117</v>
      </c>
      <c r="AI49" s="48">
        <f t="shared" si="45"/>
        <v>844543</v>
      </c>
      <c r="AJ49" s="54">
        <f t="shared" si="45"/>
        <v>32200566</v>
      </c>
      <c r="AK49" s="48">
        <f t="shared" si="45"/>
        <v>7338261</v>
      </c>
      <c r="AL49" s="48">
        <f t="shared" si="45"/>
        <v>5168820</v>
      </c>
      <c r="AM49" s="49">
        <f t="shared" si="45"/>
        <v>5554886</v>
      </c>
      <c r="AN49" s="50" t="s">
        <v>123</v>
      </c>
      <c r="AO49" s="51"/>
      <c r="AP49" s="52"/>
      <c r="AQ49" s="53"/>
      <c r="AR49" s="54">
        <f aca="true" t="shared" si="46" ref="AR49:AZ49">AR38-AR43</f>
        <v>261543</v>
      </c>
      <c r="AS49" s="48">
        <f t="shared" si="46"/>
        <v>13912446</v>
      </c>
      <c r="AT49" s="48">
        <f t="shared" si="46"/>
        <v>11622377</v>
      </c>
      <c r="AU49" s="49">
        <f t="shared" si="46"/>
        <v>201003954.69</v>
      </c>
      <c r="AV49" s="55">
        <f t="shared" si="46"/>
        <v>10389211</v>
      </c>
      <c r="AW49" s="54">
        <f t="shared" si="46"/>
        <v>7695559</v>
      </c>
      <c r="AX49" s="54">
        <f t="shared" si="46"/>
        <v>5490378</v>
      </c>
      <c r="AY49" s="48">
        <f t="shared" si="46"/>
        <v>6013437</v>
      </c>
      <c r="AZ49" s="49">
        <f t="shared" si="46"/>
        <v>5383349</v>
      </c>
      <c r="BA49" s="50" t="s">
        <v>123</v>
      </c>
      <c r="BB49" s="51"/>
      <c r="BC49" s="52"/>
      <c r="BD49" s="53"/>
      <c r="BE49" s="48">
        <f aca="true" t="shared" si="47" ref="BE49:BM49">BE38-BE43</f>
        <v>-6466523</v>
      </c>
      <c r="BF49" s="48">
        <f t="shared" si="47"/>
        <v>1441760</v>
      </c>
      <c r="BG49" s="48">
        <f t="shared" si="47"/>
        <v>311430</v>
      </c>
      <c r="BH49" s="49">
        <f t="shared" si="47"/>
        <v>4356373</v>
      </c>
      <c r="BI49" s="48">
        <f t="shared" si="47"/>
        <v>-3951311</v>
      </c>
      <c r="BJ49" s="48">
        <f t="shared" si="47"/>
        <v>932311</v>
      </c>
      <c r="BK49" s="48">
        <f t="shared" si="47"/>
        <v>3637771</v>
      </c>
      <c r="BL49" s="48">
        <f t="shared" si="47"/>
        <v>11864328</v>
      </c>
      <c r="BM49" s="49">
        <f t="shared" si="47"/>
        <v>944035</v>
      </c>
      <c r="BN49" s="50" t="s">
        <v>123</v>
      </c>
      <c r="BO49" s="51"/>
      <c r="BP49" s="52"/>
      <c r="BQ49" s="53"/>
      <c r="BR49" s="48">
        <f aca="true" t="shared" si="48" ref="BR49:BZ49">BR38-BR43</f>
        <v>816573</v>
      </c>
      <c r="BS49" s="48">
        <f t="shared" si="48"/>
        <v>2008428</v>
      </c>
      <c r="BT49" s="48">
        <f t="shared" si="48"/>
        <v>11688994</v>
      </c>
      <c r="BU49" s="49">
        <f t="shared" si="48"/>
        <v>2506044</v>
      </c>
      <c r="BV49" s="48">
        <f t="shared" si="48"/>
        <v>6093434.24</v>
      </c>
      <c r="BW49" s="48">
        <f t="shared" si="48"/>
        <v>-4933344</v>
      </c>
      <c r="BX49" s="54">
        <f t="shared" si="48"/>
        <v>561935</v>
      </c>
      <c r="BY49" s="48">
        <f t="shared" si="48"/>
        <v>312874</v>
      </c>
      <c r="BZ49" s="49">
        <f t="shared" si="48"/>
        <v>1125168</v>
      </c>
      <c r="CA49" s="50" t="s">
        <v>123</v>
      </c>
      <c r="CB49" s="51"/>
      <c r="CC49" s="52"/>
      <c r="CD49" s="53"/>
      <c r="CE49" s="48">
        <f>CE38-CE43</f>
        <v>9513638</v>
      </c>
      <c r="CF49" s="56">
        <f>CF38-CF43</f>
        <v>488035540.93000007</v>
      </c>
      <c r="CG49" s="49">
        <f>CG38-CG43</f>
        <v>0</v>
      </c>
      <c r="CH49" s="56">
        <f>CH38-CH43</f>
        <v>488035540.93000007</v>
      </c>
      <c r="CI49" s="56">
        <f>IF(CH$7=0,0,CH49/CH$7*100)</f>
        <v>0.89604607064078</v>
      </c>
      <c r="CJ49" s="57">
        <f>CJ38-CJ43</f>
        <v>234430540.93000007</v>
      </c>
      <c r="CK49" s="58">
        <f>IF(E49=0,0,(CJ49/E49)*100)</f>
        <v>92.43924249521896</v>
      </c>
    </row>
    <row r="50" spans="1:89" s="59" customFormat="1" ht="4.5" customHeight="1">
      <c r="A50" s="93"/>
      <c r="B50" s="44"/>
      <c r="C50" s="46"/>
      <c r="D50" s="47"/>
      <c r="E50" s="48"/>
      <c r="F50" s="48"/>
      <c r="G50" s="48"/>
      <c r="H50" s="49"/>
      <c r="I50" s="48"/>
      <c r="J50" s="48"/>
      <c r="K50" s="48"/>
      <c r="L50" s="48"/>
      <c r="M50" s="49"/>
      <c r="N50" s="94"/>
      <c r="O50" s="50"/>
      <c r="P50" s="52"/>
      <c r="Q50" s="53"/>
      <c r="R50" s="48"/>
      <c r="S50" s="48"/>
      <c r="T50" s="48"/>
      <c r="U50" s="49"/>
      <c r="V50" s="48"/>
      <c r="W50" s="48"/>
      <c r="X50" s="48"/>
      <c r="Y50" s="48"/>
      <c r="Z50" s="49"/>
      <c r="AA50" s="94"/>
      <c r="AB50" s="50"/>
      <c r="AC50" s="52"/>
      <c r="AD50" s="53"/>
      <c r="AE50" s="48"/>
      <c r="AF50" s="54"/>
      <c r="AG50" s="54"/>
      <c r="AH50" s="49"/>
      <c r="AI50" s="48"/>
      <c r="AJ50" s="54"/>
      <c r="AK50" s="48"/>
      <c r="AL50" s="48"/>
      <c r="AM50" s="49"/>
      <c r="AN50" s="94"/>
      <c r="AO50" s="50"/>
      <c r="AP50" s="52"/>
      <c r="AQ50" s="53"/>
      <c r="AR50" s="54"/>
      <c r="AS50" s="48"/>
      <c r="AT50" s="48"/>
      <c r="AU50" s="49"/>
      <c r="AV50" s="55"/>
      <c r="AW50" s="54"/>
      <c r="AX50" s="48"/>
      <c r="AY50" s="48"/>
      <c r="AZ50" s="49"/>
      <c r="BA50" s="94"/>
      <c r="BB50" s="50"/>
      <c r="BC50" s="52"/>
      <c r="BD50" s="53"/>
      <c r="BE50" s="48"/>
      <c r="BF50" s="48"/>
      <c r="BG50" s="48"/>
      <c r="BH50" s="49"/>
      <c r="BI50" s="48"/>
      <c r="BJ50" s="48"/>
      <c r="BK50" s="48"/>
      <c r="BL50" s="48"/>
      <c r="BM50" s="49"/>
      <c r="BN50" s="94"/>
      <c r="BO50" s="50"/>
      <c r="BP50" s="52"/>
      <c r="BQ50" s="53"/>
      <c r="BR50" s="48"/>
      <c r="BS50" s="48"/>
      <c r="BT50" s="48"/>
      <c r="BU50" s="49"/>
      <c r="BV50" s="48"/>
      <c r="BW50" s="48"/>
      <c r="BX50" s="54"/>
      <c r="BY50" s="48"/>
      <c r="BZ50" s="49"/>
      <c r="CA50" s="94"/>
      <c r="CB50" s="50"/>
      <c r="CC50" s="52"/>
      <c r="CD50" s="53"/>
      <c r="CE50" s="48"/>
      <c r="CF50" s="56"/>
      <c r="CG50" s="49"/>
      <c r="CH50" s="56"/>
      <c r="CI50" s="56"/>
      <c r="CJ50" s="57"/>
      <c r="CK50" s="58"/>
    </row>
    <row r="51" spans="1:89" s="59" customFormat="1" ht="15.75" customHeight="1">
      <c r="A51" s="44" t="s">
        <v>36</v>
      </c>
      <c r="B51" s="44"/>
      <c r="C51" s="46"/>
      <c r="D51" s="47"/>
      <c r="E51" s="68">
        <v>0</v>
      </c>
      <c r="F51" s="48">
        <f>IF(E$7=0,0,E51/E$7*100)</f>
        <v>0</v>
      </c>
      <c r="G51" s="68">
        <v>0</v>
      </c>
      <c r="H51" s="69">
        <v>0</v>
      </c>
      <c r="I51" s="68">
        <v>0</v>
      </c>
      <c r="J51" s="68">
        <v>0</v>
      </c>
      <c r="K51" s="68">
        <v>0</v>
      </c>
      <c r="L51" s="68">
        <v>0</v>
      </c>
      <c r="M51" s="69">
        <v>0</v>
      </c>
      <c r="N51" s="50" t="s">
        <v>36</v>
      </c>
      <c r="O51" s="50"/>
      <c r="P51" s="52"/>
      <c r="Q51" s="53"/>
      <c r="R51" s="68">
        <v>0</v>
      </c>
      <c r="S51" s="68">
        <v>0</v>
      </c>
      <c r="T51" s="68">
        <v>0</v>
      </c>
      <c r="U51" s="69">
        <v>0</v>
      </c>
      <c r="V51" s="68">
        <v>0</v>
      </c>
      <c r="W51" s="68">
        <v>0</v>
      </c>
      <c r="X51" s="68">
        <v>0</v>
      </c>
      <c r="Y51" s="68">
        <v>0</v>
      </c>
      <c r="Z51" s="69">
        <v>0</v>
      </c>
      <c r="AA51" s="50" t="s">
        <v>36</v>
      </c>
      <c r="AB51" s="50"/>
      <c r="AC51" s="52"/>
      <c r="AD51" s="53"/>
      <c r="AE51" s="68">
        <v>0</v>
      </c>
      <c r="AF51" s="70">
        <v>0</v>
      </c>
      <c r="AG51" s="70">
        <v>0</v>
      </c>
      <c r="AH51" s="69">
        <v>0</v>
      </c>
      <c r="AI51" s="68">
        <v>0</v>
      </c>
      <c r="AJ51" s="70">
        <v>0</v>
      </c>
      <c r="AK51" s="68">
        <v>0</v>
      </c>
      <c r="AL51" s="68">
        <v>0</v>
      </c>
      <c r="AM51" s="69">
        <v>0</v>
      </c>
      <c r="AN51" s="50" t="s">
        <v>36</v>
      </c>
      <c r="AO51" s="50"/>
      <c r="AP51" s="52"/>
      <c r="AQ51" s="53"/>
      <c r="AR51" s="70">
        <v>0</v>
      </c>
      <c r="AS51" s="68">
        <v>0</v>
      </c>
      <c r="AT51" s="68">
        <v>0</v>
      </c>
      <c r="AU51" s="69">
        <v>0</v>
      </c>
      <c r="AV51" s="71">
        <v>0</v>
      </c>
      <c r="AW51" s="70">
        <v>0</v>
      </c>
      <c r="AX51" s="68">
        <v>0</v>
      </c>
      <c r="AY51" s="68">
        <v>0</v>
      </c>
      <c r="AZ51" s="69">
        <v>0</v>
      </c>
      <c r="BA51" s="50" t="s">
        <v>36</v>
      </c>
      <c r="BB51" s="50"/>
      <c r="BC51" s="52"/>
      <c r="BD51" s="53"/>
      <c r="BE51" s="68">
        <v>0</v>
      </c>
      <c r="BF51" s="68">
        <v>0</v>
      </c>
      <c r="BG51" s="68">
        <v>0</v>
      </c>
      <c r="BH51" s="69">
        <v>0</v>
      </c>
      <c r="BI51" s="68">
        <v>0</v>
      </c>
      <c r="BJ51" s="68">
        <v>0</v>
      </c>
      <c r="BK51" s="68">
        <v>0</v>
      </c>
      <c r="BL51" s="68">
        <v>0</v>
      </c>
      <c r="BM51" s="69">
        <v>0</v>
      </c>
      <c r="BN51" s="50" t="s">
        <v>36</v>
      </c>
      <c r="BO51" s="50"/>
      <c r="BP51" s="52"/>
      <c r="BQ51" s="53"/>
      <c r="BR51" s="68">
        <v>0</v>
      </c>
      <c r="BS51" s="68">
        <v>0</v>
      </c>
      <c r="BT51" s="68">
        <v>0</v>
      </c>
      <c r="BU51" s="69">
        <v>0</v>
      </c>
      <c r="BV51" s="68">
        <v>0</v>
      </c>
      <c r="BW51" s="68">
        <v>0</v>
      </c>
      <c r="BX51" s="70">
        <v>0</v>
      </c>
      <c r="BY51" s="68">
        <v>0</v>
      </c>
      <c r="BZ51" s="69">
        <v>0</v>
      </c>
      <c r="CA51" s="50" t="s">
        <v>36</v>
      </c>
      <c r="CB51" s="50"/>
      <c r="CC51" s="52"/>
      <c r="CD51" s="53"/>
      <c r="CE51" s="68">
        <v>0</v>
      </c>
      <c r="CF51" s="56">
        <f>SUM(G51:CE51)</f>
        <v>0</v>
      </c>
      <c r="CG51" s="69">
        <v>0</v>
      </c>
      <c r="CH51" s="56">
        <f>CF51+CG51</f>
        <v>0</v>
      </c>
      <c r="CI51" s="56">
        <f>IF(CH$7=0,0,CH51/CH$7*100)</f>
        <v>0</v>
      </c>
      <c r="CJ51" s="57">
        <f>CH51-E51</f>
        <v>0</v>
      </c>
      <c r="CK51" s="58">
        <f>IF(E51=0,0,(CJ51/E51)*100)</f>
        <v>0</v>
      </c>
    </row>
    <row r="52" spans="1:89" s="59" customFormat="1" ht="4.5" customHeight="1">
      <c r="A52" s="60"/>
      <c r="B52" s="95"/>
      <c r="C52" s="96"/>
      <c r="D52" s="63"/>
      <c r="E52" s="48"/>
      <c r="F52" s="48"/>
      <c r="G52" s="48"/>
      <c r="H52" s="49"/>
      <c r="I52" s="48"/>
      <c r="J52" s="48"/>
      <c r="K52" s="48"/>
      <c r="L52" s="48"/>
      <c r="M52" s="49"/>
      <c r="N52" s="64"/>
      <c r="O52" s="97"/>
      <c r="P52" s="98"/>
      <c r="Q52" s="67"/>
      <c r="R52" s="48"/>
      <c r="S52" s="48"/>
      <c r="T52" s="48"/>
      <c r="U52" s="49"/>
      <c r="V52" s="48"/>
      <c r="W52" s="48"/>
      <c r="X52" s="48"/>
      <c r="Y52" s="48"/>
      <c r="Z52" s="49"/>
      <c r="AA52" s="64"/>
      <c r="AB52" s="97"/>
      <c r="AC52" s="98"/>
      <c r="AD52" s="67"/>
      <c r="AE52" s="48"/>
      <c r="AF52" s="54"/>
      <c r="AG52" s="54"/>
      <c r="AH52" s="49"/>
      <c r="AI52" s="48"/>
      <c r="AJ52" s="54"/>
      <c r="AK52" s="48"/>
      <c r="AL52" s="48"/>
      <c r="AM52" s="49"/>
      <c r="AN52" s="64"/>
      <c r="AO52" s="97"/>
      <c r="AP52" s="98"/>
      <c r="AQ52" s="67"/>
      <c r="AR52" s="54"/>
      <c r="AS52" s="48"/>
      <c r="AT52" s="48"/>
      <c r="AU52" s="49"/>
      <c r="AV52" s="55"/>
      <c r="AW52" s="54"/>
      <c r="AX52" s="48"/>
      <c r="AY52" s="48"/>
      <c r="AZ52" s="49"/>
      <c r="BA52" s="64"/>
      <c r="BB52" s="97"/>
      <c r="BC52" s="98"/>
      <c r="BD52" s="67"/>
      <c r="BE52" s="48"/>
      <c r="BF52" s="48"/>
      <c r="BG52" s="48"/>
      <c r="BH52" s="49"/>
      <c r="BI52" s="48"/>
      <c r="BJ52" s="48"/>
      <c r="BK52" s="48"/>
      <c r="BL52" s="48"/>
      <c r="BM52" s="49"/>
      <c r="BN52" s="64"/>
      <c r="BO52" s="97"/>
      <c r="BP52" s="98"/>
      <c r="BQ52" s="67"/>
      <c r="BR52" s="48"/>
      <c r="BS52" s="48"/>
      <c r="BT52" s="48"/>
      <c r="BU52" s="49"/>
      <c r="BV52" s="48"/>
      <c r="BW52" s="48"/>
      <c r="BX52" s="54"/>
      <c r="BY52" s="48"/>
      <c r="BZ52" s="49"/>
      <c r="CA52" s="64"/>
      <c r="CB52" s="97"/>
      <c r="CC52" s="98"/>
      <c r="CD52" s="67"/>
      <c r="CE52" s="48"/>
      <c r="CF52" s="56"/>
      <c r="CG52" s="49"/>
      <c r="CH52" s="56"/>
      <c r="CI52" s="56"/>
      <c r="CJ52" s="57"/>
      <c r="CK52" s="58"/>
    </row>
    <row r="53" spans="1:89" s="59" customFormat="1" ht="15.75" customHeight="1" thickBot="1">
      <c r="A53" s="99" t="s">
        <v>37</v>
      </c>
      <c r="B53" s="100"/>
      <c r="C53" s="101"/>
      <c r="D53" s="102"/>
      <c r="E53" s="103">
        <f>E36+E49+E51</f>
        <v>160178000</v>
      </c>
      <c r="F53" s="103">
        <f>IF(E$7=0,0,E53/E$7*100)</f>
        <v>0.308281649770467</v>
      </c>
      <c r="G53" s="103">
        <f aca="true" t="shared" si="49" ref="G53:M53">G36+G49+G51</f>
        <v>-585827456.3400002</v>
      </c>
      <c r="H53" s="104">
        <f t="shared" si="49"/>
        <v>2573337</v>
      </c>
      <c r="I53" s="103">
        <f t="shared" si="49"/>
        <v>-250832818</v>
      </c>
      <c r="J53" s="103">
        <f t="shared" si="49"/>
        <v>-90435511.32000017</v>
      </c>
      <c r="K53" s="103">
        <f t="shared" si="49"/>
        <v>-317230215.9299998</v>
      </c>
      <c r="L53" s="103">
        <f t="shared" si="49"/>
        <v>-103688622.30000019</v>
      </c>
      <c r="M53" s="104">
        <f t="shared" si="49"/>
        <v>-83998381.75</v>
      </c>
      <c r="N53" s="105" t="s">
        <v>37</v>
      </c>
      <c r="O53" s="106"/>
      <c r="P53" s="107"/>
      <c r="Q53" s="108"/>
      <c r="R53" s="103">
        <f aca="true" t="shared" si="50" ref="R53:Z53">R36+R49+R51</f>
        <v>2873210</v>
      </c>
      <c r="S53" s="103">
        <f t="shared" si="50"/>
        <v>136368301</v>
      </c>
      <c r="T53" s="103">
        <f t="shared" si="50"/>
        <v>547595.8499999046</v>
      </c>
      <c r="U53" s="104">
        <f t="shared" si="50"/>
        <v>44477991.48000002</v>
      </c>
      <c r="V53" s="103">
        <f t="shared" si="50"/>
        <v>105857511</v>
      </c>
      <c r="W53" s="103">
        <f t="shared" si="50"/>
        <v>59116824</v>
      </c>
      <c r="X53" s="103">
        <f t="shared" si="50"/>
        <v>93317446</v>
      </c>
      <c r="Y53" s="103">
        <f t="shared" si="50"/>
        <v>279254320</v>
      </c>
      <c r="Z53" s="104">
        <f t="shared" si="50"/>
        <v>43441577</v>
      </c>
      <c r="AA53" s="105" t="s">
        <v>37</v>
      </c>
      <c r="AB53" s="106"/>
      <c r="AC53" s="107"/>
      <c r="AD53" s="108"/>
      <c r="AE53" s="103">
        <f aca="true" t="shared" si="51" ref="AE53:AM53">AE36+AE49+AE51</f>
        <v>104100692</v>
      </c>
      <c r="AF53" s="109">
        <f t="shared" si="51"/>
        <v>140552996</v>
      </c>
      <c r="AG53" s="109">
        <f t="shared" si="51"/>
        <v>17485747</v>
      </c>
      <c r="AH53" s="104">
        <f t="shared" si="51"/>
        <v>78843469</v>
      </c>
      <c r="AI53" s="103">
        <f t="shared" si="51"/>
        <v>-180969615.52999973</v>
      </c>
      <c r="AJ53" s="109">
        <f t="shared" si="51"/>
        <v>69894585.83000004</v>
      </c>
      <c r="AK53" s="103">
        <f t="shared" si="51"/>
        <v>59131364.5</v>
      </c>
      <c r="AL53" s="103">
        <f t="shared" si="51"/>
        <v>-23487693.819999993</v>
      </c>
      <c r="AM53" s="104">
        <f t="shared" si="51"/>
        <v>89229415</v>
      </c>
      <c r="AN53" s="105" t="s">
        <v>37</v>
      </c>
      <c r="AO53" s="106"/>
      <c r="AP53" s="107"/>
      <c r="AQ53" s="108"/>
      <c r="AR53" s="109">
        <f aca="true" t="shared" si="52" ref="AR53:AZ53">AR36+AR49+AR51</f>
        <v>74955959</v>
      </c>
      <c r="AS53" s="103">
        <f t="shared" si="52"/>
        <v>521026</v>
      </c>
      <c r="AT53" s="103">
        <f t="shared" si="52"/>
        <v>-9538229</v>
      </c>
      <c r="AU53" s="104">
        <f t="shared" si="52"/>
        <v>246355600.87000006</v>
      </c>
      <c r="AV53" s="110">
        <f t="shared" si="52"/>
        <v>17862503</v>
      </c>
      <c r="AW53" s="109">
        <f t="shared" si="52"/>
        <v>168319425</v>
      </c>
      <c r="AX53" s="103">
        <f t="shared" si="52"/>
        <v>3187237</v>
      </c>
      <c r="AY53" s="103">
        <f t="shared" si="52"/>
        <v>38748998</v>
      </c>
      <c r="AZ53" s="104">
        <f t="shared" si="52"/>
        <v>113510889</v>
      </c>
      <c r="BA53" s="105" t="s">
        <v>37</v>
      </c>
      <c r="BB53" s="106"/>
      <c r="BC53" s="107"/>
      <c r="BD53" s="108"/>
      <c r="BE53" s="103">
        <f aca="true" t="shared" si="53" ref="BE53:BM53">BE36+BE49+BE51</f>
        <v>61464671</v>
      </c>
      <c r="BF53" s="103">
        <f t="shared" si="53"/>
        <v>253587</v>
      </c>
      <c r="BG53" s="103">
        <f t="shared" si="53"/>
        <v>24100057</v>
      </c>
      <c r="BH53" s="104">
        <f t="shared" si="53"/>
        <v>55906935</v>
      </c>
      <c r="BI53" s="103">
        <f t="shared" si="53"/>
        <v>110570477</v>
      </c>
      <c r="BJ53" s="103">
        <f t="shared" si="53"/>
        <v>167024503</v>
      </c>
      <c r="BK53" s="103">
        <f t="shared" si="53"/>
        <v>229811855</v>
      </c>
      <c r="BL53" s="103">
        <f t="shared" si="53"/>
        <v>29416474</v>
      </c>
      <c r="BM53" s="104">
        <f t="shared" si="53"/>
        <v>75134691</v>
      </c>
      <c r="BN53" s="105" t="s">
        <v>37</v>
      </c>
      <c r="BO53" s="106"/>
      <c r="BP53" s="107"/>
      <c r="BQ53" s="108"/>
      <c r="BR53" s="103">
        <f aca="true" t="shared" si="54" ref="BR53:BZ53">BR36+BR49+BR51</f>
        <v>42441893</v>
      </c>
      <c r="BS53" s="103">
        <f t="shared" si="54"/>
        <v>3622025</v>
      </c>
      <c r="BT53" s="103">
        <f t="shared" si="54"/>
        <v>88921139</v>
      </c>
      <c r="BU53" s="104">
        <f t="shared" si="54"/>
        <v>54564883</v>
      </c>
      <c r="BV53" s="103">
        <f t="shared" si="54"/>
        <v>105510668.24</v>
      </c>
      <c r="BW53" s="103">
        <f t="shared" si="54"/>
        <v>66886892</v>
      </c>
      <c r="BX53" s="109">
        <f t="shared" si="54"/>
        <v>37118294</v>
      </c>
      <c r="BY53" s="103">
        <f t="shared" si="54"/>
        <v>5154828</v>
      </c>
      <c r="BZ53" s="104">
        <f t="shared" si="54"/>
        <v>26893152</v>
      </c>
      <c r="CA53" s="105" t="s">
        <v>37</v>
      </c>
      <c r="CB53" s="106"/>
      <c r="CC53" s="107"/>
      <c r="CD53" s="108"/>
      <c r="CE53" s="103">
        <f>CE36+CE49+CE51</f>
        <v>-34667365</v>
      </c>
      <c r="CF53" s="111">
        <f>CF36+CF49+CF51</f>
        <v>1494649135.7799985</v>
      </c>
      <c r="CG53" s="104">
        <f>CG36+CG49+CG51</f>
        <v>0</v>
      </c>
      <c r="CH53" s="111">
        <f>CH36+CH49+CH51</f>
        <v>1494649135.7799985</v>
      </c>
      <c r="CI53" s="111">
        <f>IF(CH$7=0,0,CH53/CH$7*100)</f>
        <v>2.7442150679235064</v>
      </c>
      <c r="CJ53" s="112">
        <f>CJ36+CJ49+CJ51</f>
        <v>1334471135.7799985</v>
      </c>
      <c r="CK53" s="113">
        <f>IF(E53=0,0,(CJ53/E53)*100)</f>
        <v>833.117616514127</v>
      </c>
    </row>
    <row r="54" spans="3:82" ht="16.5">
      <c r="C54" s="115"/>
      <c r="D54" s="116"/>
      <c r="P54" s="115"/>
      <c r="Q54" s="116"/>
      <c r="AC54" s="115"/>
      <c r="AD54" s="116"/>
      <c r="AH54" s="116"/>
      <c r="AK54" s="116"/>
      <c r="AL54" s="116"/>
      <c r="AM54" s="116"/>
      <c r="AP54" s="115"/>
      <c r="AQ54" s="116"/>
      <c r="AR54" s="116"/>
      <c r="AW54" s="116"/>
      <c r="AZ54" s="116"/>
      <c r="BC54" s="115"/>
      <c r="BD54" s="116"/>
      <c r="BF54" s="116"/>
      <c r="BG54" s="116"/>
      <c r="BH54" s="116"/>
      <c r="BJ54" s="116"/>
      <c r="BK54" s="116"/>
      <c r="BL54" s="116"/>
      <c r="BM54" s="116"/>
      <c r="BP54" s="115"/>
      <c r="BQ54" s="116"/>
      <c r="BR54" s="116"/>
      <c r="BS54" s="116"/>
      <c r="BT54" s="116"/>
      <c r="BU54" s="116"/>
      <c r="BV54" s="116"/>
      <c r="BW54" s="116"/>
      <c r="CC54" s="115"/>
      <c r="CD54" s="116"/>
    </row>
    <row r="55" spans="1:82" s="120" customFormat="1" ht="17.25" thickBot="1">
      <c r="A55" s="117"/>
      <c r="B55" s="117"/>
      <c r="C55" s="118"/>
      <c r="D55" s="119"/>
      <c r="N55" s="117"/>
      <c r="O55" s="117"/>
      <c r="P55" s="118"/>
      <c r="Q55" s="119"/>
      <c r="AA55" s="117"/>
      <c r="AB55" s="117"/>
      <c r="AC55" s="118"/>
      <c r="AD55" s="119"/>
      <c r="AE55" s="117"/>
      <c r="AF55" s="117"/>
      <c r="AG55" s="117"/>
      <c r="AH55" s="119"/>
      <c r="AJ55" s="117"/>
      <c r="AK55" s="119"/>
      <c r="AL55" s="119"/>
      <c r="AM55" s="119"/>
      <c r="AN55" s="117"/>
      <c r="AO55" s="117"/>
      <c r="AP55" s="118"/>
      <c r="AQ55" s="119"/>
      <c r="AR55" s="119"/>
      <c r="AS55" s="117"/>
      <c r="AT55" s="117"/>
      <c r="AU55" s="117"/>
      <c r="AV55" s="117"/>
      <c r="AW55" s="119"/>
      <c r="AX55" s="117"/>
      <c r="AY55" s="117"/>
      <c r="AZ55" s="119"/>
      <c r="BA55" s="117"/>
      <c r="BB55" s="117"/>
      <c r="BC55" s="118"/>
      <c r="BD55" s="119"/>
      <c r="BE55" s="117"/>
      <c r="BF55" s="119"/>
      <c r="BG55" s="119"/>
      <c r="BH55" s="119"/>
      <c r="BI55" s="117"/>
      <c r="BJ55" s="119"/>
      <c r="BK55" s="119"/>
      <c r="BL55" s="119"/>
      <c r="BM55" s="119"/>
      <c r="BN55" s="117"/>
      <c r="BO55" s="117"/>
      <c r="BP55" s="118"/>
      <c r="BQ55" s="119"/>
      <c r="BR55" s="119"/>
      <c r="BS55" s="119"/>
      <c r="BT55" s="119"/>
      <c r="BU55" s="119"/>
      <c r="BV55" s="119"/>
      <c r="BW55" s="119"/>
      <c r="BX55" s="117"/>
      <c r="CA55" s="117"/>
      <c r="CB55" s="117"/>
      <c r="CC55" s="118"/>
      <c r="CD55" s="119"/>
    </row>
  </sheetData>
  <mergeCells count="217">
    <mergeCell ref="BO31:BP31"/>
    <mergeCell ref="BO32:BP32"/>
    <mergeCell ref="BO33:BP33"/>
    <mergeCell ref="BO34:BP34"/>
    <mergeCell ref="BO27:BP27"/>
    <mergeCell ref="BO28:BP28"/>
    <mergeCell ref="BO29:BP29"/>
    <mergeCell ref="BO30:BP30"/>
    <mergeCell ref="BO23:BP23"/>
    <mergeCell ref="BO24:BP24"/>
    <mergeCell ref="BO25:BP25"/>
    <mergeCell ref="BO26:BP26"/>
    <mergeCell ref="BO17:BP17"/>
    <mergeCell ref="BO18:BP18"/>
    <mergeCell ref="BO19:BP19"/>
    <mergeCell ref="BO22:BP22"/>
    <mergeCell ref="BB45:BC45"/>
    <mergeCell ref="BB46:BC46"/>
    <mergeCell ref="BO9:BP9"/>
    <mergeCell ref="BO10:BP10"/>
    <mergeCell ref="BO11:BP11"/>
    <mergeCell ref="BO12:BP12"/>
    <mergeCell ref="BO13:BP13"/>
    <mergeCell ref="BO14:BP14"/>
    <mergeCell ref="BO15:BP15"/>
    <mergeCell ref="BO16:BP16"/>
    <mergeCell ref="BB35:BC35"/>
    <mergeCell ref="BB40:BC40"/>
    <mergeCell ref="BB41:BC41"/>
    <mergeCell ref="BB42:BC42"/>
    <mergeCell ref="BB31:BC31"/>
    <mergeCell ref="BB32:BC32"/>
    <mergeCell ref="BB33:BC33"/>
    <mergeCell ref="BB34:BC34"/>
    <mergeCell ref="BB27:BC27"/>
    <mergeCell ref="BB28:BC28"/>
    <mergeCell ref="BB29:BC29"/>
    <mergeCell ref="BB30:BC30"/>
    <mergeCell ref="BB23:BC23"/>
    <mergeCell ref="BB24:BC24"/>
    <mergeCell ref="BB25:BC25"/>
    <mergeCell ref="BB26:BC26"/>
    <mergeCell ref="BB17:BC17"/>
    <mergeCell ref="BB18:BC18"/>
    <mergeCell ref="BB19:BC19"/>
    <mergeCell ref="BB22:BC22"/>
    <mergeCell ref="AO45:AP45"/>
    <mergeCell ref="AO46:AP46"/>
    <mergeCell ref="BB9:BC9"/>
    <mergeCell ref="BB10:BC10"/>
    <mergeCell ref="BB11:BC11"/>
    <mergeCell ref="BB12:BC12"/>
    <mergeCell ref="BB13:BC13"/>
    <mergeCell ref="BB14:BC14"/>
    <mergeCell ref="BB15:BC15"/>
    <mergeCell ref="BB16:BC16"/>
    <mergeCell ref="AO35:AP35"/>
    <mergeCell ref="AO40:AP40"/>
    <mergeCell ref="AO41:AP41"/>
    <mergeCell ref="AO42:AP42"/>
    <mergeCell ref="AO31:AP31"/>
    <mergeCell ref="AO32:AP32"/>
    <mergeCell ref="AO33:AP33"/>
    <mergeCell ref="AO34:AP34"/>
    <mergeCell ref="AO27:AP27"/>
    <mergeCell ref="AO28:AP28"/>
    <mergeCell ref="AO29:AP29"/>
    <mergeCell ref="AO30:AP30"/>
    <mergeCell ref="AO23:AP23"/>
    <mergeCell ref="AO24:AP24"/>
    <mergeCell ref="AO25:AP25"/>
    <mergeCell ref="AO26:AP26"/>
    <mergeCell ref="AO17:AP17"/>
    <mergeCell ref="AO18:AP18"/>
    <mergeCell ref="AO19:AP19"/>
    <mergeCell ref="AO22:AP22"/>
    <mergeCell ref="AB45:AC45"/>
    <mergeCell ref="AB46:AC46"/>
    <mergeCell ref="AO9:AP9"/>
    <mergeCell ref="AO10:AP10"/>
    <mergeCell ref="AO11:AP11"/>
    <mergeCell ref="AO12:AP12"/>
    <mergeCell ref="AO13:AP13"/>
    <mergeCell ref="AO14:AP14"/>
    <mergeCell ref="AO15:AP15"/>
    <mergeCell ref="AO16:AP16"/>
    <mergeCell ref="AB35:AC35"/>
    <mergeCell ref="AB40:AC40"/>
    <mergeCell ref="AB41:AC41"/>
    <mergeCell ref="AB42:AC42"/>
    <mergeCell ref="AB31:AC31"/>
    <mergeCell ref="AB32:AC32"/>
    <mergeCell ref="AB33:AC33"/>
    <mergeCell ref="AB34:AC34"/>
    <mergeCell ref="AB27:AC27"/>
    <mergeCell ref="AB28:AC28"/>
    <mergeCell ref="AB29:AC29"/>
    <mergeCell ref="AB30:AC30"/>
    <mergeCell ref="AB23:AC23"/>
    <mergeCell ref="AB24:AC24"/>
    <mergeCell ref="AB25:AC25"/>
    <mergeCell ref="AB26:AC26"/>
    <mergeCell ref="AB17:AC17"/>
    <mergeCell ref="AB18:AC18"/>
    <mergeCell ref="AB19:AC19"/>
    <mergeCell ref="AB22:AC22"/>
    <mergeCell ref="O45:P45"/>
    <mergeCell ref="O46:P46"/>
    <mergeCell ref="AB9:AC9"/>
    <mergeCell ref="AB10:AC10"/>
    <mergeCell ref="AB11:AC11"/>
    <mergeCell ref="AB12:AC12"/>
    <mergeCell ref="AB13:AC13"/>
    <mergeCell ref="AB14:AC14"/>
    <mergeCell ref="AB15:AC15"/>
    <mergeCell ref="AB16:AC16"/>
    <mergeCell ref="O35:P35"/>
    <mergeCell ref="O40:P40"/>
    <mergeCell ref="O41:P41"/>
    <mergeCell ref="O42:P42"/>
    <mergeCell ref="O31:P31"/>
    <mergeCell ref="O32:P32"/>
    <mergeCell ref="O33:P33"/>
    <mergeCell ref="O34:P34"/>
    <mergeCell ref="O27:P27"/>
    <mergeCell ref="O28:P28"/>
    <mergeCell ref="O29:P29"/>
    <mergeCell ref="O30:P30"/>
    <mergeCell ref="O23:P23"/>
    <mergeCell ref="O24:P24"/>
    <mergeCell ref="O25:P25"/>
    <mergeCell ref="O26:P26"/>
    <mergeCell ref="O17:P17"/>
    <mergeCell ref="O18:P18"/>
    <mergeCell ref="O19:P19"/>
    <mergeCell ref="O22:P22"/>
    <mergeCell ref="O13:P13"/>
    <mergeCell ref="O14:P14"/>
    <mergeCell ref="O15:P15"/>
    <mergeCell ref="O16:P16"/>
    <mergeCell ref="O9:P9"/>
    <mergeCell ref="O10:P10"/>
    <mergeCell ref="O11:P11"/>
    <mergeCell ref="O12:P12"/>
    <mergeCell ref="B9:C9"/>
    <mergeCell ref="B10:C10"/>
    <mergeCell ref="B11:C11"/>
    <mergeCell ref="B12:C12"/>
    <mergeCell ref="B46:C46"/>
    <mergeCell ref="B45:C45"/>
    <mergeCell ref="B41:C41"/>
    <mergeCell ref="B42:C42"/>
    <mergeCell ref="B40:C40"/>
    <mergeCell ref="B32:C32"/>
    <mergeCell ref="B34:C34"/>
    <mergeCell ref="B35:C35"/>
    <mergeCell ref="B33:C33"/>
    <mergeCell ref="B25:C25"/>
    <mergeCell ref="B26:C26"/>
    <mergeCell ref="B27:C27"/>
    <mergeCell ref="B31:C31"/>
    <mergeCell ref="B28:C28"/>
    <mergeCell ref="B29:C29"/>
    <mergeCell ref="B30:C30"/>
    <mergeCell ref="B19:C19"/>
    <mergeCell ref="B24:C24"/>
    <mergeCell ref="B22:C22"/>
    <mergeCell ref="B23:C23"/>
    <mergeCell ref="B13:C13"/>
    <mergeCell ref="B18:C18"/>
    <mergeCell ref="B14:C14"/>
    <mergeCell ref="B15:C15"/>
    <mergeCell ref="B16:C16"/>
    <mergeCell ref="B17:C17"/>
    <mergeCell ref="BO35:BP35"/>
    <mergeCell ref="BO40:BP40"/>
    <mergeCell ref="BO41:BP41"/>
    <mergeCell ref="BO42:BP42"/>
    <mergeCell ref="BO45:BP45"/>
    <mergeCell ref="BO46:BP46"/>
    <mergeCell ref="CB9:CC9"/>
    <mergeCell ref="CB10:CC10"/>
    <mergeCell ref="CB11:CC11"/>
    <mergeCell ref="CB12:CC12"/>
    <mergeCell ref="CB13:CC13"/>
    <mergeCell ref="CB14:CC14"/>
    <mergeCell ref="CB15:CC15"/>
    <mergeCell ref="CB16:CC16"/>
    <mergeCell ref="CB17:CC17"/>
    <mergeCell ref="CB18:CC18"/>
    <mergeCell ref="CB19:CC19"/>
    <mergeCell ref="CB22:CC22"/>
    <mergeCell ref="CB29:CC29"/>
    <mergeCell ref="CB30:CC30"/>
    <mergeCell ref="CB23:CC23"/>
    <mergeCell ref="CB24:CC24"/>
    <mergeCell ref="CB25:CC25"/>
    <mergeCell ref="CB26:CC26"/>
    <mergeCell ref="CB46:CC46"/>
    <mergeCell ref="CB35:CC35"/>
    <mergeCell ref="CB40:CC40"/>
    <mergeCell ref="CB41:CC41"/>
    <mergeCell ref="CB42:CC42"/>
    <mergeCell ref="A5:D5"/>
    <mergeCell ref="AA5:AD5"/>
    <mergeCell ref="AN5:AQ5"/>
    <mergeCell ref="CB45:CC45"/>
    <mergeCell ref="CB31:CC31"/>
    <mergeCell ref="CB32:CC32"/>
    <mergeCell ref="CB33:CC33"/>
    <mergeCell ref="CB34:CC34"/>
    <mergeCell ref="CB27:CC27"/>
    <mergeCell ref="CB28:CC28"/>
    <mergeCell ref="BA5:BD5"/>
    <mergeCell ref="BN5:BQ5"/>
    <mergeCell ref="CA5:CD5"/>
    <mergeCell ref="N5:Q5"/>
  </mergeCells>
  <printOptions/>
  <pageMargins left="0.5905511811023623" right="0.5905511811023623" top="0.31496062992125984" bottom="1.1811023622047245" header="0" footer="0"/>
  <pageSetup horizontalDpi="600" verticalDpi="600" orientation="portrait" paperSize="9" scale="92" r:id="rId1"/>
  <colBreaks count="2" manualBreakCount="2">
    <brk id="8" max="54" man="1"/>
    <brk id="13" max="54" man="1"/>
  </colBreaks>
</worksheet>
</file>

<file path=xl/worksheets/sheet2.xml><?xml version="1.0" encoding="utf-8"?>
<worksheet xmlns="http://schemas.openxmlformats.org/spreadsheetml/2006/main" xmlns:r="http://schemas.openxmlformats.org/officeDocument/2006/relationships">
  <sheetPr codeName="Sheet221"/>
  <dimension ref="A1:CA38"/>
  <sheetViews>
    <sheetView showGridLines="0" view="pageBreakPreview" zoomScaleSheetLayoutView="100" workbookViewId="0" topLeftCell="A1">
      <pane xSplit="4" ySplit="6" topLeftCell="E7" activePane="bottomRight" state="frozen"/>
      <selection pane="topLeft" activeCell="K34" sqref="K34"/>
      <selection pane="topRight" activeCell="K34" sqref="K34"/>
      <selection pane="bottomLeft" activeCell="K34" sqref="K34"/>
      <selection pane="bottomRight" activeCell="BZ3" sqref="BZ3"/>
    </sheetView>
  </sheetViews>
  <sheetFormatPr defaultColWidth="9.00390625" defaultRowHeight="16.5"/>
  <cols>
    <col min="1" max="1" width="2.50390625" style="225" customWidth="1"/>
    <col min="2" max="2" width="2.00390625" style="225" customWidth="1"/>
    <col min="3" max="3" width="11.00390625" style="226" customWidth="1"/>
    <col min="4" max="4" width="0.5" style="227" customWidth="1"/>
    <col min="5" max="9" width="13.625" style="182" customWidth="1"/>
    <col min="10" max="15" width="13.75390625" style="182" customWidth="1"/>
    <col min="16" max="16" width="2.50390625" style="225" customWidth="1"/>
    <col min="17" max="17" width="2.00390625" style="225" customWidth="1"/>
    <col min="18" max="18" width="11.00390625" style="226" customWidth="1"/>
    <col min="19" max="19" width="0.5" style="227" customWidth="1"/>
    <col min="20" max="24" width="13.625" style="182" customWidth="1"/>
    <col min="25" max="31" width="12.125" style="182" customWidth="1"/>
    <col min="32" max="32" width="2.50390625" style="225" customWidth="1"/>
    <col min="33" max="33" width="2.00390625" style="225" customWidth="1"/>
    <col min="34" max="34" width="11.00390625" style="226" customWidth="1"/>
    <col min="35" max="35" width="0.5" style="227" customWidth="1"/>
    <col min="36" max="38" width="13.625" style="182" customWidth="1"/>
    <col min="39" max="39" width="14.25390625" style="182" customWidth="1"/>
    <col min="40" max="40" width="13.625" style="182" customWidth="1"/>
    <col min="41" max="47" width="12.125" style="182" customWidth="1"/>
    <col min="48" max="48" width="2.50390625" style="225" customWidth="1"/>
    <col min="49" max="49" width="2.00390625" style="225" customWidth="1"/>
    <col min="50" max="50" width="11.00390625" style="226" customWidth="1"/>
    <col min="51" max="51" width="0.5" style="227" customWidth="1"/>
    <col min="52" max="56" width="13.625" style="182" customWidth="1"/>
    <col min="57" max="63" width="12.125" style="182" customWidth="1"/>
    <col min="64" max="64" width="2.50390625" style="225" customWidth="1"/>
    <col min="65" max="65" width="2.00390625" style="225" customWidth="1"/>
    <col min="66" max="66" width="11.00390625" style="226" customWidth="1"/>
    <col min="67" max="67" width="0.5" style="227" customWidth="1"/>
    <col min="68" max="72" width="13.625" style="182" customWidth="1"/>
    <col min="73" max="73" width="11.375" style="182" customWidth="1"/>
    <col min="74" max="74" width="12.125" style="182" customWidth="1"/>
    <col min="75" max="75" width="13.75390625" style="182" customWidth="1"/>
    <col min="76" max="77" width="13.125" style="182" customWidth="1"/>
    <col min="78" max="78" width="14.125" style="182" customWidth="1"/>
    <col min="79" max="79" width="7.125" style="182" customWidth="1"/>
    <col min="80" max="16384" width="8.75390625" style="182" customWidth="1"/>
  </cols>
  <sheetData>
    <row r="1" spans="1:75" s="124" customFormat="1" ht="30" customHeight="1">
      <c r="A1" s="123"/>
      <c r="P1" s="123"/>
      <c r="V1" s="125"/>
      <c r="W1" s="123" t="s">
        <v>124</v>
      </c>
      <c r="AE1" s="125"/>
      <c r="AF1" s="123"/>
      <c r="AV1" s="123"/>
      <c r="BE1" s="125"/>
      <c r="BL1" s="123"/>
      <c r="BQ1" s="125"/>
      <c r="BW1" s="125"/>
    </row>
    <row r="2" spans="1:78" s="130" customFormat="1" ht="36" customHeight="1">
      <c r="A2" s="123"/>
      <c r="B2" s="126"/>
      <c r="C2" s="126"/>
      <c r="D2" s="126"/>
      <c r="E2" s="126"/>
      <c r="F2" s="126"/>
      <c r="G2" s="126"/>
      <c r="H2" s="126"/>
      <c r="I2" s="127" t="s">
        <v>0</v>
      </c>
      <c r="J2" s="128" t="s">
        <v>125</v>
      </c>
      <c r="K2" s="129"/>
      <c r="L2" s="129"/>
      <c r="M2" s="129"/>
      <c r="N2" s="129"/>
      <c r="O2" s="129"/>
      <c r="P2" s="123"/>
      <c r="Q2" s="126"/>
      <c r="R2" s="126"/>
      <c r="S2" s="126"/>
      <c r="T2" s="126"/>
      <c r="U2" s="126"/>
      <c r="V2" s="126"/>
      <c r="W2" s="126"/>
      <c r="X2" s="127" t="s">
        <v>0</v>
      </c>
      <c r="Y2" s="128" t="s">
        <v>125</v>
      </c>
      <c r="Z2" s="129"/>
      <c r="AA2" s="129"/>
      <c r="AB2" s="129"/>
      <c r="AC2" s="129"/>
      <c r="AD2" s="129"/>
      <c r="AE2" s="127"/>
      <c r="AF2" s="123"/>
      <c r="AG2" s="126"/>
      <c r="AH2" s="126"/>
      <c r="AI2" s="126"/>
      <c r="AJ2" s="126"/>
      <c r="AK2" s="126"/>
      <c r="AL2" s="126"/>
      <c r="AM2" s="126"/>
      <c r="AN2" s="127" t="s">
        <v>0</v>
      </c>
      <c r="AO2" s="128" t="s">
        <v>125</v>
      </c>
      <c r="AP2" s="129"/>
      <c r="AQ2" s="129"/>
      <c r="AR2" s="129"/>
      <c r="AS2" s="129"/>
      <c r="AT2" s="129"/>
      <c r="AU2" s="129"/>
      <c r="AV2" s="123"/>
      <c r="AW2" s="126"/>
      <c r="AX2" s="126"/>
      <c r="AY2" s="126"/>
      <c r="AZ2" s="126"/>
      <c r="BA2" s="126"/>
      <c r="BB2" s="126"/>
      <c r="BC2" s="126"/>
      <c r="BD2" s="127" t="s">
        <v>0</v>
      </c>
      <c r="BE2" s="128" t="s">
        <v>125</v>
      </c>
      <c r="BF2" s="129"/>
      <c r="BG2" s="129"/>
      <c r="BH2" s="129"/>
      <c r="BI2" s="129"/>
      <c r="BJ2" s="129"/>
      <c r="BK2" s="127"/>
      <c r="BL2" s="123"/>
      <c r="BM2" s="126"/>
      <c r="BN2" s="126"/>
      <c r="BO2" s="126"/>
      <c r="BP2" s="126"/>
      <c r="BQ2" s="126"/>
      <c r="BR2" s="126"/>
      <c r="BS2" s="126"/>
      <c r="BT2" s="127" t="s">
        <v>0</v>
      </c>
      <c r="BU2" s="128" t="s">
        <v>125</v>
      </c>
      <c r="BV2" s="129"/>
      <c r="BW2" s="129"/>
      <c r="BX2" s="129"/>
      <c r="BY2" s="129"/>
      <c r="BZ2" s="129"/>
    </row>
    <row r="3" spans="1:78" s="136" customFormat="1" ht="18" customHeight="1">
      <c r="A3" s="131" t="s">
        <v>124</v>
      </c>
      <c r="B3" s="132"/>
      <c r="C3" s="133"/>
      <c r="D3" s="133"/>
      <c r="E3" s="133"/>
      <c r="F3" s="133"/>
      <c r="G3" s="133"/>
      <c r="H3" s="133"/>
      <c r="I3" s="134" t="s">
        <v>126</v>
      </c>
      <c r="J3" s="135" t="s">
        <v>127</v>
      </c>
      <c r="K3" s="129"/>
      <c r="L3" s="129"/>
      <c r="M3" s="129"/>
      <c r="N3" s="129"/>
      <c r="O3" s="129"/>
      <c r="P3" s="131" t="s">
        <v>124</v>
      </c>
      <c r="Q3" s="132"/>
      <c r="R3" s="133"/>
      <c r="S3" s="133"/>
      <c r="T3" s="133"/>
      <c r="U3" s="133"/>
      <c r="V3" s="133"/>
      <c r="W3" s="133"/>
      <c r="X3" s="134" t="s">
        <v>126</v>
      </c>
      <c r="Y3" s="135" t="s">
        <v>127</v>
      </c>
      <c r="Z3" s="129"/>
      <c r="AA3" s="129"/>
      <c r="AB3" s="129"/>
      <c r="AC3" s="129"/>
      <c r="AD3" s="129"/>
      <c r="AE3" s="134"/>
      <c r="AF3" s="131" t="s">
        <v>124</v>
      </c>
      <c r="AG3" s="132"/>
      <c r="AH3" s="133"/>
      <c r="AI3" s="133"/>
      <c r="AJ3" s="133"/>
      <c r="AK3" s="133"/>
      <c r="AL3" s="133"/>
      <c r="AM3" s="133"/>
      <c r="AN3" s="134" t="s">
        <v>126</v>
      </c>
      <c r="AO3" s="135" t="s">
        <v>127</v>
      </c>
      <c r="AP3" s="129"/>
      <c r="AQ3" s="129"/>
      <c r="AR3" s="129"/>
      <c r="AS3" s="129"/>
      <c r="AT3" s="129"/>
      <c r="AU3" s="129"/>
      <c r="AV3" s="131" t="s">
        <v>124</v>
      </c>
      <c r="AW3" s="132"/>
      <c r="AX3" s="133"/>
      <c r="AY3" s="133"/>
      <c r="AZ3" s="133"/>
      <c r="BA3" s="133"/>
      <c r="BB3" s="133"/>
      <c r="BC3" s="133"/>
      <c r="BD3" s="134" t="s">
        <v>126</v>
      </c>
      <c r="BE3" s="135" t="s">
        <v>127</v>
      </c>
      <c r="BF3" s="129"/>
      <c r="BG3" s="129"/>
      <c r="BH3" s="129"/>
      <c r="BI3" s="129"/>
      <c r="BJ3" s="129"/>
      <c r="BK3" s="134"/>
      <c r="BL3" s="131" t="s">
        <v>124</v>
      </c>
      <c r="BM3" s="132"/>
      <c r="BN3" s="133"/>
      <c r="BO3" s="133"/>
      <c r="BP3" s="133"/>
      <c r="BQ3" s="133"/>
      <c r="BR3" s="133"/>
      <c r="BS3" s="133"/>
      <c r="BT3" s="134" t="s">
        <v>126</v>
      </c>
      <c r="BU3" s="135" t="s">
        <v>127</v>
      </c>
      <c r="BV3" s="129"/>
      <c r="BW3" s="129"/>
      <c r="BX3" s="129"/>
      <c r="BY3" s="129"/>
      <c r="BZ3" s="129"/>
    </row>
    <row r="4" spans="1:79" s="143" customFormat="1" ht="31.5" customHeight="1" thickBot="1">
      <c r="A4" s="137"/>
      <c r="B4" s="137"/>
      <c r="C4" s="138" t="s">
        <v>128</v>
      </c>
      <c r="D4" s="139"/>
      <c r="E4" s="139"/>
      <c r="F4" s="139"/>
      <c r="G4" s="139"/>
      <c r="H4" s="139"/>
      <c r="I4" s="140" t="s">
        <v>129</v>
      </c>
      <c r="J4" s="141" t="s">
        <v>154</v>
      </c>
      <c r="K4" s="142"/>
      <c r="L4" s="142"/>
      <c r="M4" s="139"/>
      <c r="O4" s="144" t="s">
        <v>2</v>
      </c>
      <c r="P4" s="137"/>
      <c r="Q4" s="137"/>
      <c r="R4" s="138" t="s">
        <v>128</v>
      </c>
      <c r="S4" s="139"/>
      <c r="T4" s="139"/>
      <c r="U4" s="139"/>
      <c r="V4" s="139"/>
      <c r="W4" s="139"/>
      <c r="X4" s="140" t="s">
        <v>129</v>
      </c>
      <c r="Y4" s="141" t="s">
        <v>154</v>
      </c>
      <c r="Z4" s="142"/>
      <c r="AA4" s="142"/>
      <c r="AB4" s="139"/>
      <c r="AE4" s="144" t="s">
        <v>2</v>
      </c>
      <c r="AF4" s="137"/>
      <c r="AG4" s="137"/>
      <c r="AH4" s="138" t="s">
        <v>128</v>
      </c>
      <c r="AI4" s="139"/>
      <c r="AJ4" s="139"/>
      <c r="AK4" s="139"/>
      <c r="AL4" s="139"/>
      <c r="AM4" s="139"/>
      <c r="AN4" s="140" t="s">
        <v>129</v>
      </c>
      <c r="AO4" s="141" t="s">
        <v>154</v>
      </c>
      <c r="AP4" s="142"/>
      <c r="AQ4" s="142"/>
      <c r="AR4" s="139"/>
      <c r="AU4" s="144" t="s">
        <v>2</v>
      </c>
      <c r="AV4" s="137"/>
      <c r="AW4" s="137"/>
      <c r="AX4" s="138" t="s">
        <v>128</v>
      </c>
      <c r="AY4" s="139"/>
      <c r="AZ4" s="139"/>
      <c r="BA4" s="139"/>
      <c r="BB4" s="139"/>
      <c r="BC4" s="139"/>
      <c r="BD4" s="140" t="s">
        <v>129</v>
      </c>
      <c r="BE4" s="141" t="s">
        <v>154</v>
      </c>
      <c r="BF4" s="142"/>
      <c r="BG4" s="142"/>
      <c r="BH4" s="139"/>
      <c r="BK4" s="144" t="s">
        <v>2</v>
      </c>
      <c r="BL4" s="137"/>
      <c r="BM4" s="137"/>
      <c r="BN4" s="138" t="s">
        <v>128</v>
      </c>
      <c r="BO4" s="139"/>
      <c r="BP4" s="139"/>
      <c r="BQ4" s="139"/>
      <c r="BR4" s="139"/>
      <c r="BS4" s="139"/>
      <c r="BT4" s="140" t="s">
        <v>129</v>
      </c>
      <c r="BU4" s="141" t="s">
        <v>154</v>
      </c>
      <c r="BV4" s="142"/>
      <c r="BW4" s="142"/>
      <c r="BX4" s="139"/>
      <c r="CA4" s="144" t="s">
        <v>2</v>
      </c>
    </row>
    <row r="5" spans="1:79" s="158" customFormat="1" ht="51" customHeight="1">
      <c r="A5" s="486" t="s">
        <v>155</v>
      </c>
      <c r="B5" s="487"/>
      <c r="C5" s="487"/>
      <c r="D5" s="145"/>
      <c r="E5" s="146" t="s">
        <v>156</v>
      </c>
      <c r="F5" s="147" t="s">
        <v>157</v>
      </c>
      <c r="G5" s="148" t="s">
        <v>6</v>
      </c>
      <c r="H5" s="149" t="s">
        <v>158</v>
      </c>
      <c r="I5" s="148" t="s">
        <v>159</v>
      </c>
      <c r="J5" s="147" t="s">
        <v>9</v>
      </c>
      <c r="K5" s="147" t="s">
        <v>10</v>
      </c>
      <c r="L5" s="148" t="s">
        <v>11</v>
      </c>
      <c r="M5" s="149" t="s">
        <v>12</v>
      </c>
      <c r="N5" s="147" t="s">
        <v>13</v>
      </c>
      <c r="O5" s="148" t="s">
        <v>160</v>
      </c>
      <c r="P5" s="486" t="s">
        <v>155</v>
      </c>
      <c r="Q5" s="486"/>
      <c r="R5" s="486"/>
      <c r="S5" s="150"/>
      <c r="T5" s="148" t="s">
        <v>14</v>
      </c>
      <c r="U5" s="149" t="s">
        <v>15</v>
      </c>
      <c r="V5" s="147" t="s">
        <v>161</v>
      </c>
      <c r="W5" s="147" t="s">
        <v>162</v>
      </c>
      <c r="X5" s="148" t="s">
        <v>163</v>
      </c>
      <c r="Y5" s="147" t="s">
        <v>130</v>
      </c>
      <c r="Z5" s="151" t="s">
        <v>164</v>
      </c>
      <c r="AA5" s="151" t="s">
        <v>165</v>
      </c>
      <c r="AB5" s="151" t="s">
        <v>166</v>
      </c>
      <c r="AC5" s="152" t="s">
        <v>167</v>
      </c>
      <c r="AD5" s="149" t="s">
        <v>168</v>
      </c>
      <c r="AE5" s="148" t="s">
        <v>169</v>
      </c>
      <c r="AF5" s="486" t="s">
        <v>170</v>
      </c>
      <c r="AG5" s="486"/>
      <c r="AH5" s="486"/>
      <c r="AI5" s="150"/>
      <c r="AJ5" s="153" t="s">
        <v>171</v>
      </c>
      <c r="AK5" s="148" t="s">
        <v>172</v>
      </c>
      <c r="AL5" s="149" t="s">
        <v>173</v>
      </c>
      <c r="AM5" s="152" t="s">
        <v>174</v>
      </c>
      <c r="AN5" s="148" t="s">
        <v>16</v>
      </c>
      <c r="AO5" s="147" t="s">
        <v>175</v>
      </c>
      <c r="AP5" s="148" t="s">
        <v>176</v>
      </c>
      <c r="AQ5" s="148" t="s">
        <v>177</v>
      </c>
      <c r="AR5" s="149" t="s">
        <v>178</v>
      </c>
      <c r="AS5" s="149" t="s">
        <v>179</v>
      </c>
      <c r="AT5" s="147" t="s">
        <v>180</v>
      </c>
      <c r="AU5" s="154" t="s">
        <v>181</v>
      </c>
      <c r="AV5" s="486" t="s">
        <v>170</v>
      </c>
      <c r="AW5" s="486"/>
      <c r="AX5" s="486"/>
      <c r="AY5" s="150"/>
      <c r="AZ5" s="149" t="s">
        <v>182</v>
      </c>
      <c r="BA5" s="148" t="s">
        <v>183</v>
      </c>
      <c r="BB5" s="149" t="s">
        <v>184</v>
      </c>
      <c r="BC5" s="147" t="s">
        <v>185</v>
      </c>
      <c r="BD5" s="148" t="s">
        <v>186</v>
      </c>
      <c r="BE5" s="147" t="s">
        <v>187</v>
      </c>
      <c r="BF5" s="148" t="s">
        <v>188</v>
      </c>
      <c r="BG5" s="148" t="s">
        <v>189</v>
      </c>
      <c r="BH5" s="148" t="s">
        <v>190</v>
      </c>
      <c r="BI5" s="149" t="s">
        <v>191</v>
      </c>
      <c r="BJ5" s="149" t="s">
        <v>192</v>
      </c>
      <c r="BK5" s="148" t="s">
        <v>193</v>
      </c>
      <c r="BL5" s="486" t="s">
        <v>170</v>
      </c>
      <c r="BM5" s="486"/>
      <c r="BN5" s="486"/>
      <c r="BO5" s="150"/>
      <c r="BP5" s="147" t="s">
        <v>194</v>
      </c>
      <c r="BQ5" s="148" t="s">
        <v>195</v>
      </c>
      <c r="BR5" s="149" t="s">
        <v>196</v>
      </c>
      <c r="BS5" s="148" t="s">
        <v>197</v>
      </c>
      <c r="BT5" s="148" t="s">
        <v>198</v>
      </c>
      <c r="BU5" s="153" t="s">
        <v>199</v>
      </c>
      <c r="BV5" s="149" t="s">
        <v>200</v>
      </c>
      <c r="BW5" s="155" t="s">
        <v>201</v>
      </c>
      <c r="BX5" s="156" t="s">
        <v>131</v>
      </c>
      <c r="BY5" s="146" t="s">
        <v>132</v>
      </c>
      <c r="BZ5" s="152" t="s">
        <v>202</v>
      </c>
      <c r="CA5" s="157" t="s">
        <v>4</v>
      </c>
    </row>
    <row r="6" spans="1:79" s="172" customFormat="1" ht="9.75" customHeight="1">
      <c r="A6" s="159"/>
      <c r="B6" s="159"/>
      <c r="C6" s="160"/>
      <c r="D6" s="161"/>
      <c r="E6" s="162"/>
      <c r="F6" s="162"/>
      <c r="G6" s="162"/>
      <c r="H6" s="162"/>
      <c r="I6" s="163"/>
      <c r="J6" s="164"/>
      <c r="K6" s="162"/>
      <c r="L6" s="162"/>
      <c r="M6" s="162"/>
      <c r="N6" s="162"/>
      <c r="O6" s="165"/>
      <c r="P6" s="159"/>
      <c r="Q6" s="159"/>
      <c r="R6" s="160"/>
      <c r="S6" s="166"/>
      <c r="T6" s="162"/>
      <c r="U6" s="162"/>
      <c r="V6" s="162"/>
      <c r="W6" s="162"/>
      <c r="X6" s="163"/>
      <c r="Y6" s="164"/>
      <c r="Z6" s="162"/>
      <c r="AA6" s="162"/>
      <c r="AB6" s="162"/>
      <c r="AC6" s="162"/>
      <c r="AD6" s="163"/>
      <c r="AE6" s="163"/>
      <c r="AF6" s="159"/>
      <c r="AG6" s="159"/>
      <c r="AH6" s="160"/>
      <c r="AI6" s="161"/>
      <c r="AJ6" s="162"/>
      <c r="AK6" s="162"/>
      <c r="AL6" s="162"/>
      <c r="AM6" s="162"/>
      <c r="AN6" s="167"/>
      <c r="AO6" s="168"/>
      <c r="AP6" s="169"/>
      <c r="AQ6" s="169"/>
      <c r="AR6" s="162"/>
      <c r="AS6" s="169"/>
      <c r="AT6" s="164"/>
      <c r="AU6" s="163"/>
      <c r="AV6" s="159"/>
      <c r="AW6" s="159"/>
      <c r="AX6" s="160"/>
      <c r="AY6" s="161"/>
      <c r="AZ6" s="164"/>
      <c r="BA6" s="162"/>
      <c r="BB6" s="162"/>
      <c r="BC6" s="164"/>
      <c r="BD6" s="163"/>
      <c r="BE6" s="164"/>
      <c r="BF6" s="162"/>
      <c r="BG6" s="164"/>
      <c r="BH6" s="162"/>
      <c r="BI6" s="162"/>
      <c r="BJ6" s="162"/>
      <c r="BK6" s="163"/>
      <c r="BL6" s="159"/>
      <c r="BM6" s="159"/>
      <c r="BN6" s="160"/>
      <c r="BO6" s="161"/>
      <c r="BP6" s="162"/>
      <c r="BQ6" s="162"/>
      <c r="BR6" s="164"/>
      <c r="BS6" s="162"/>
      <c r="BT6" s="163"/>
      <c r="BU6" s="164"/>
      <c r="BV6" s="162"/>
      <c r="BW6" s="170"/>
      <c r="BX6" s="162"/>
      <c r="BY6" s="170"/>
      <c r="BZ6" s="162"/>
      <c r="CA6" s="171"/>
    </row>
    <row r="7" spans="1:79" ht="21.75" customHeight="1">
      <c r="A7" s="485" t="s">
        <v>133</v>
      </c>
      <c r="B7" s="485"/>
      <c r="C7" s="485"/>
      <c r="D7" s="173"/>
      <c r="E7" s="174">
        <f aca="true" t="shared" si="0" ref="E7:O7">SUM(E9:E11)</f>
        <v>21096962000</v>
      </c>
      <c r="F7" s="174">
        <f t="shared" si="0"/>
        <v>0</v>
      </c>
      <c r="G7" s="174">
        <f t="shared" si="0"/>
        <v>918345166</v>
      </c>
      <c r="H7" s="174">
        <f t="shared" si="0"/>
        <v>743832449</v>
      </c>
      <c r="I7" s="175">
        <f t="shared" si="0"/>
        <v>876708132.82</v>
      </c>
      <c r="J7" s="174">
        <f t="shared" si="0"/>
        <v>0</v>
      </c>
      <c r="K7" s="174">
        <f t="shared" si="0"/>
        <v>260363467.36</v>
      </c>
      <c r="L7" s="174">
        <f t="shared" si="0"/>
        <v>234361462.42</v>
      </c>
      <c r="M7" s="174">
        <f t="shared" si="0"/>
        <v>11362472</v>
      </c>
      <c r="N7" s="174">
        <f t="shared" si="0"/>
        <v>1039647461</v>
      </c>
      <c r="O7" s="175">
        <f t="shared" si="0"/>
        <v>587160007.7</v>
      </c>
      <c r="P7" s="484" t="s">
        <v>133</v>
      </c>
      <c r="Q7" s="484"/>
      <c r="R7" s="484"/>
      <c r="S7" s="176"/>
      <c r="T7" s="174">
        <f aca="true" t="shared" si="1" ref="T7:AE7">SUM(T9:T11)</f>
        <v>68977985.57</v>
      </c>
      <c r="U7" s="174">
        <f t="shared" si="1"/>
        <v>718505078</v>
      </c>
      <c r="V7" s="174">
        <f t="shared" si="1"/>
        <v>764163078</v>
      </c>
      <c r="W7" s="174">
        <f t="shared" si="1"/>
        <v>490778001</v>
      </c>
      <c r="X7" s="175">
        <f t="shared" si="1"/>
        <v>1261758467</v>
      </c>
      <c r="Y7" s="174">
        <f t="shared" si="1"/>
        <v>216415723</v>
      </c>
      <c r="Z7" s="174">
        <f t="shared" si="1"/>
        <v>563554460</v>
      </c>
      <c r="AA7" s="174">
        <f t="shared" si="1"/>
        <v>704244444</v>
      </c>
      <c r="AB7" s="174">
        <f t="shared" si="1"/>
        <v>409342112</v>
      </c>
      <c r="AC7" s="174">
        <f t="shared" si="1"/>
        <v>679372596</v>
      </c>
      <c r="AD7" s="177">
        <f t="shared" si="1"/>
        <v>526744280.54</v>
      </c>
      <c r="AE7" s="175">
        <f t="shared" si="1"/>
        <v>982479213.4300001</v>
      </c>
      <c r="AF7" s="484" t="s">
        <v>133</v>
      </c>
      <c r="AG7" s="484"/>
      <c r="AH7" s="484"/>
      <c r="AI7" s="176"/>
      <c r="AJ7" s="174">
        <f aca="true" t="shared" si="2" ref="AJ7:AU7">SUM(AJ9:AJ11)</f>
        <v>1118719803.3</v>
      </c>
      <c r="AK7" s="174">
        <f t="shared" si="2"/>
        <v>107601841.82</v>
      </c>
      <c r="AL7" s="174">
        <f t="shared" si="2"/>
        <v>396625609</v>
      </c>
      <c r="AM7" s="177">
        <f t="shared" si="2"/>
        <v>462958315</v>
      </c>
      <c r="AN7" s="175">
        <f t="shared" si="2"/>
        <v>901274493</v>
      </c>
      <c r="AO7" s="174">
        <f t="shared" si="2"/>
        <v>458449862</v>
      </c>
      <c r="AP7" s="174">
        <f t="shared" si="2"/>
        <v>659254820.31</v>
      </c>
      <c r="AQ7" s="174">
        <f t="shared" si="2"/>
        <v>452634116</v>
      </c>
      <c r="AR7" s="174">
        <f t="shared" si="2"/>
        <v>905937708</v>
      </c>
      <c r="AS7" s="177">
        <f t="shared" si="2"/>
        <v>383705397</v>
      </c>
      <c r="AT7" s="174">
        <f t="shared" si="2"/>
        <v>408298836</v>
      </c>
      <c r="AU7" s="175">
        <f t="shared" si="2"/>
        <v>509763069</v>
      </c>
      <c r="AV7" s="484" t="s">
        <v>133</v>
      </c>
      <c r="AW7" s="484"/>
      <c r="AX7" s="484"/>
      <c r="AY7" s="176"/>
      <c r="AZ7" s="174">
        <f aca="true" t="shared" si="3" ref="AZ7:BK7">SUM(AZ9:AZ11)</f>
        <v>649420759.58</v>
      </c>
      <c r="BA7" s="178">
        <f t="shared" si="3"/>
        <v>518141148</v>
      </c>
      <c r="BB7" s="177">
        <f t="shared" si="3"/>
        <v>289736793</v>
      </c>
      <c r="BC7" s="174">
        <f t="shared" si="3"/>
        <v>646531179</v>
      </c>
      <c r="BD7" s="175">
        <f t="shared" si="3"/>
        <v>668573518</v>
      </c>
      <c r="BE7" s="174">
        <f t="shared" si="3"/>
        <v>641162421</v>
      </c>
      <c r="BF7" s="174">
        <f t="shared" si="3"/>
        <v>802069691</v>
      </c>
      <c r="BG7" s="174">
        <f t="shared" si="3"/>
        <v>248838532</v>
      </c>
      <c r="BH7" s="174">
        <f t="shared" si="3"/>
        <v>389268664</v>
      </c>
      <c r="BI7" s="174">
        <f t="shared" si="3"/>
        <v>379767767</v>
      </c>
      <c r="BJ7" s="174">
        <f t="shared" si="3"/>
        <v>3622025</v>
      </c>
      <c r="BK7" s="175">
        <f t="shared" si="3"/>
        <v>656505271</v>
      </c>
      <c r="BL7" s="484" t="s">
        <v>133</v>
      </c>
      <c r="BM7" s="484"/>
      <c r="BN7" s="484"/>
      <c r="BO7" s="176"/>
      <c r="BP7" s="174">
        <f aca="true" t="shared" si="4" ref="BP7:BY7">SUM(BP9:BP11)</f>
        <v>586561935</v>
      </c>
      <c r="BQ7" s="174">
        <f t="shared" si="4"/>
        <v>735343927.24</v>
      </c>
      <c r="BR7" s="174">
        <f t="shared" si="4"/>
        <v>611843300</v>
      </c>
      <c r="BS7" s="174">
        <f t="shared" si="4"/>
        <v>567840749</v>
      </c>
      <c r="BT7" s="175">
        <f t="shared" si="4"/>
        <v>64590308</v>
      </c>
      <c r="BU7" s="174">
        <f t="shared" si="4"/>
        <v>96648185</v>
      </c>
      <c r="BV7" s="174">
        <f t="shared" si="4"/>
        <v>171871614</v>
      </c>
      <c r="BW7" s="179">
        <f t="shared" si="4"/>
        <v>27551677714.090004</v>
      </c>
      <c r="BX7" s="174">
        <f t="shared" si="4"/>
        <v>0</v>
      </c>
      <c r="BY7" s="174">
        <f t="shared" si="4"/>
        <v>27551677714.090004</v>
      </c>
      <c r="BZ7" s="180">
        <f>BY7-E7</f>
        <v>6454715714.090004</v>
      </c>
      <c r="CA7" s="181">
        <f>IF(E7&gt;0,((BZ7/E7)*100),0)</f>
        <v>30.595474903400806</v>
      </c>
    </row>
    <row r="8" spans="1:79" ht="12" customHeight="1">
      <c r="A8" s="183"/>
      <c r="B8" s="184"/>
      <c r="C8" s="185"/>
      <c r="D8" s="186"/>
      <c r="E8" s="174"/>
      <c r="F8" s="174"/>
      <c r="G8" s="174"/>
      <c r="H8" s="174"/>
      <c r="I8" s="175"/>
      <c r="J8" s="174"/>
      <c r="K8" s="174"/>
      <c r="L8" s="174"/>
      <c r="M8" s="174"/>
      <c r="N8" s="174"/>
      <c r="O8" s="175"/>
      <c r="P8" s="187"/>
      <c r="Q8" s="188"/>
      <c r="R8" s="189"/>
      <c r="S8" s="190"/>
      <c r="T8" s="174"/>
      <c r="U8" s="174"/>
      <c r="V8" s="174"/>
      <c r="W8" s="174"/>
      <c r="X8" s="175"/>
      <c r="Y8" s="174"/>
      <c r="Z8" s="174"/>
      <c r="AA8" s="174"/>
      <c r="AB8" s="174"/>
      <c r="AC8" s="174"/>
      <c r="AD8" s="177"/>
      <c r="AE8" s="175"/>
      <c r="AF8" s="187"/>
      <c r="AG8" s="188"/>
      <c r="AH8" s="189"/>
      <c r="AI8" s="190"/>
      <c r="AJ8" s="174"/>
      <c r="AK8" s="174"/>
      <c r="AL8" s="174"/>
      <c r="AM8" s="177"/>
      <c r="AN8" s="175"/>
      <c r="AO8" s="174"/>
      <c r="AP8" s="174"/>
      <c r="AQ8" s="174"/>
      <c r="AR8" s="174"/>
      <c r="AS8" s="177"/>
      <c r="AT8" s="174"/>
      <c r="AU8" s="175"/>
      <c r="AV8" s="187"/>
      <c r="AW8" s="188"/>
      <c r="AX8" s="189"/>
      <c r="AY8" s="190"/>
      <c r="AZ8" s="174"/>
      <c r="BA8" s="178"/>
      <c r="BB8" s="177"/>
      <c r="BC8" s="174"/>
      <c r="BD8" s="175"/>
      <c r="BE8" s="174"/>
      <c r="BF8" s="174"/>
      <c r="BG8" s="174"/>
      <c r="BH8" s="174"/>
      <c r="BI8" s="174"/>
      <c r="BJ8" s="174"/>
      <c r="BK8" s="175"/>
      <c r="BL8" s="187"/>
      <c r="BM8" s="188"/>
      <c r="BN8" s="189"/>
      <c r="BO8" s="190"/>
      <c r="BP8" s="174"/>
      <c r="BQ8" s="174"/>
      <c r="BR8" s="174"/>
      <c r="BS8" s="174"/>
      <c r="BT8" s="175"/>
      <c r="BU8" s="174"/>
      <c r="BV8" s="174"/>
      <c r="BW8" s="179"/>
      <c r="BX8" s="174"/>
      <c r="BY8" s="174"/>
      <c r="BZ8" s="180"/>
      <c r="CA8" s="181"/>
    </row>
    <row r="9" spans="1:79" ht="18.75" customHeight="1">
      <c r="A9" s="183"/>
      <c r="B9" s="483" t="s">
        <v>134</v>
      </c>
      <c r="C9" s="483"/>
      <c r="D9" s="186"/>
      <c r="E9" s="191">
        <v>160178000</v>
      </c>
      <c r="F9" s="191">
        <v>0</v>
      </c>
      <c r="G9" s="191">
        <v>2573337</v>
      </c>
      <c r="H9" s="191">
        <v>0</v>
      </c>
      <c r="I9" s="192">
        <v>0</v>
      </c>
      <c r="J9" s="191">
        <v>0</v>
      </c>
      <c r="K9" s="191">
        <v>0</v>
      </c>
      <c r="L9" s="191">
        <v>0</v>
      </c>
      <c r="M9" s="191">
        <v>2873210</v>
      </c>
      <c r="N9" s="191">
        <v>136368301</v>
      </c>
      <c r="O9" s="192">
        <v>547595.85</v>
      </c>
      <c r="P9" s="187"/>
      <c r="Q9" s="483" t="s">
        <v>134</v>
      </c>
      <c r="R9" s="483"/>
      <c r="S9" s="190"/>
      <c r="T9" s="191">
        <v>44477991.48</v>
      </c>
      <c r="U9" s="191">
        <v>105857511</v>
      </c>
      <c r="V9" s="191">
        <v>59116824</v>
      </c>
      <c r="W9" s="191">
        <v>93317446</v>
      </c>
      <c r="X9" s="192">
        <v>279254320</v>
      </c>
      <c r="Y9" s="191">
        <v>43441577</v>
      </c>
      <c r="Z9" s="191">
        <v>104100692</v>
      </c>
      <c r="AA9" s="191">
        <v>140552996</v>
      </c>
      <c r="AB9" s="191">
        <v>17485747</v>
      </c>
      <c r="AC9" s="191">
        <v>78843469</v>
      </c>
      <c r="AD9" s="193">
        <v>0</v>
      </c>
      <c r="AE9" s="192">
        <v>69894585.83</v>
      </c>
      <c r="AF9" s="187"/>
      <c r="AG9" s="483" t="s">
        <v>134</v>
      </c>
      <c r="AH9" s="483"/>
      <c r="AI9" s="190"/>
      <c r="AJ9" s="191">
        <v>59131364.5</v>
      </c>
      <c r="AK9" s="191">
        <v>0</v>
      </c>
      <c r="AL9" s="191">
        <v>89229415</v>
      </c>
      <c r="AM9" s="193">
        <v>74955959</v>
      </c>
      <c r="AN9" s="192">
        <v>521026</v>
      </c>
      <c r="AO9" s="191">
        <v>0</v>
      </c>
      <c r="AP9" s="191">
        <v>246355600.87</v>
      </c>
      <c r="AQ9" s="191">
        <v>17862503</v>
      </c>
      <c r="AR9" s="191">
        <v>168319425</v>
      </c>
      <c r="AS9" s="193">
        <v>3187237</v>
      </c>
      <c r="AT9" s="191">
        <v>38748998</v>
      </c>
      <c r="AU9" s="192">
        <v>113510889</v>
      </c>
      <c r="AV9" s="187"/>
      <c r="AW9" s="483" t="s">
        <v>134</v>
      </c>
      <c r="AX9" s="483"/>
      <c r="AY9" s="190"/>
      <c r="AZ9" s="191">
        <v>61464671</v>
      </c>
      <c r="BA9" s="194">
        <v>253587</v>
      </c>
      <c r="BB9" s="193">
        <v>24100057</v>
      </c>
      <c r="BC9" s="191">
        <v>55906935</v>
      </c>
      <c r="BD9" s="192">
        <v>110570477</v>
      </c>
      <c r="BE9" s="191">
        <v>167024503</v>
      </c>
      <c r="BF9" s="191">
        <v>229811855</v>
      </c>
      <c r="BG9" s="191">
        <v>29416474</v>
      </c>
      <c r="BH9" s="191">
        <v>75134691</v>
      </c>
      <c r="BI9" s="191">
        <v>42441893</v>
      </c>
      <c r="BJ9" s="191">
        <v>3622025</v>
      </c>
      <c r="BK9" s="192">
        <v>88921139</v>
      </c>
      <c r="BL9" s="187"/>
      <c r="BM9" s="483" t="s">
        <v>134</v>
      </c>
      <c r="BN9" s="483"/>
      <c r="BO9" s="190"/>
      <c r="BP9" s="191">
        <v>54564883</v>
      </c>
      <c r="BQ9" s="191">
        <v>105510668.24</v>
      </c>
      <c r="BR9" s="191">
        <v>66886892</v>
      </c>
      <c r="BS9" s="191">
        <v>37118294</v>
      </c>
      <c r="BT9" s="192">
        <v>5154828</v>
      </c>
      <c r="BU9" s="191">
        <v>26893152</v>
      </c>
      <c r="BV9" s="191">
        <v>0</v>
      </c>
      <c r="BW9" s="179">
        <f>SUM(F9:BV9)</f>
        <v>3175325044.7699995</v>
      </c>
      <c r="BX9" s="191">
        <v>0</v>
      </c>
      <c r="BY9" s="174">
        <f>BW9+BX9</f>
        <v>3175325044.7699995</v>
      </c>
      <c r="BZ9" s="180">
        <f>BY9-E9</f>
        <v>3015147044.7699995</v>
      </c>
      <c r="CA9" s="181">
        <f>IF(E9&gt;0,((BZ9/E9)*100),0)</f>
        <v>1882.3727632820983</v>
      </c>
    </row>
    <row r="10" spans="1:79" ht="18.75" customHeight="1">
      <c r="A10" s="183"/>
      <c r="B10" s="483" t="s">
        <v>135</v>
      </c>
      <c r="C10" s="483"/>
      <c r="D10" s="186"/>
      <c r="E10" s="191">
        <v>20936784000</v>
      </c>
      <c r="F10" s="191">
        <v>0</v>
      </c>
      <c r="G10" s="191">
        <v>915771829</v>
      </c>
      <c r="H10" s="191">
        <v>743832449</v>
      </c>
      <c r="I10" s="192">
        <v>876708132.82</v>
      </c>
      <c r="J10" s="191">
        <v>0</v>
      </c>
      <c r="K10" s="191">
        <v>260363467.36</v>
      </c>
      <c r="L10" s="191">
        <v>234361462.42</v>
      </c>
      <c r="M10" s="191">
        <v>8489262</v>
      </c>
      <c r="N10" s="191">
        <v>903279160</v>
      </c>
      <c r="O10" s="192">
        <v>586612411.85</v>
      </c>
      <c r="P10" s="187"/>
      <c r="Q10" s="483" t="s">
        <v>135</v>
      </c>
      <c r="R10" s="483"/>
      <c r="S10" s="190"/>
      <c r="T10" s="191">
        <v>24499994.09</v>
      </c>
      <c r="U10" s="191">
        <v>612647567</v>
      </c>
      <c r="V10" s="191">
        <v>705046254</v>
      </c>
      <c r="W10" s="191">
        <v>397460555</v>
      </c>
      <c r="X10" s="192">
        <v>982504147</v>
      </c>
      <c r="Y10" s="191">
        <v>172974146</v>
      </c>
      <c r="Z10" s="191">
        <v>459453768</v>
      </c>
      <c r="AA10" s="191">
        <v>563691448</v>
      </c>
      <c r="AB10" s="191">
        <v>391856365</v>
      </c>
      <c r="AC10" s="191">
        <v>600529127</v>
      </c>
      <c r="AD10" s="193">
        <v>526744280.54</v>
      </c>
      <c r="AE10" s="192">
        <v>912584627.6</v>
      </c>
      <c r="AF10" s="187"/>
      <c r="AG10" s="483" t="s">
        <v>135</v>
      </c>
      <c r="AH10" s="483"/>
      <c r="AI10" s="190"/>
      <c r="AJ10" s="191">
        <v>1059588438.8</v>
      </c>
      <c r="AK10" s="191">
        <v>107601841.82</v>
      </c>
      <c r="AL10" s="191">
        <v>307396194</v>
      </c>
      <c r="AM10" s="193">
        <v>388002356</v>
      </c>
      <c r="AN10" s="192">
        <v>900753467</v>
      </c>
      <c r="AO10" s="191">
        <v>458449862</v>
      </c>
      <c r="AP10" s="191">
        <v>412899219.44</v>
      </c>
      <c r="AQ10" s="191">
        <v>434771613</v>
      </c>
      <c r="AR10" s="191">
        <v>737618283</v>
      </c>
      <c r="AS10" s="193">
        <v>380518160</v>
      </c>
      <c r="AT10" s="191">
        <v>369549838</v>
      </c>
      <c r="AU10" s="192">
        <v>396252180</v>
      </c>
      <c r="AV10" s="187"/>
      <c r="AW10" s="483" t="s">
        <v>135</v>
      </c>
      <c r="AX10" s="483"/>
      <c r="AY10" s="190"/>
      <c r="AZ10" s="191">
        <v>587956088.58</v>
      </c>
      <c r="BA10" s="194">
        <v>517887561</v>
      </c>
      <c r="BB10" s="193">
        <v>265636736</v>
      </c>
      <c r="BC10" s="191">
        <v>590624244</v>
      </c>
      <c r="BD10" s="192">
        <v>558003041</v>
      </c>
      <c r="BE10" s="191">
        <v>474137918</v>
      </c>
      <c r="BF10" s="191">
        <v>572257836</v>
      </c>
      <c r="BG10" s="191">
        <v>219422058</v>
      </c>
      <c r="BH10" s="191">
        <v>314133973</v>
      </c>
      <c r="BI10" s="191">
        <v>337325874</v>
      </c>
      <c r="BJ10" s="191">
        <v>0</v>
      </c>
      <c r="BK10" s="192">
        <v>567584132</v>
      </c>
      <c r="BL10" s="187"/>
      <c r="BM10" s="483" t="s">
        <v>135</v>
      </c>
      <c r="BN10" s="483"/>
      <c r="BO10" s="190"/>
      <c r="BP10" s="191">
        <v>531997052</v>
      </c>
      <c r="BQ10" s="191">
        <v>629833259</v>
      </c>
      <c r="BR10" s="191">
        <v>544956408</v>
      </c>
      <c r="BS10" s="191">
        <v>530722455</v>
      </c>
      <c r="BT10" s="192">
        <v>59435480</v>
      </c>
      <c r="BU10" s="191">
        <v>69755033</v>
      </c>
      <c r="BV10" s="191">
        <v>171871614</v>
      </c>
      <c r="BW10" s="179">
        <f>SUM(F10:BV10)</f>
        <v>24376352669.320004</v>
      </c>
      <c r="BX10" s="191">
        <v>0</v>
      </c>
      <c r="BY10" s="174">
        <f>BW10+BX10</f>
        <v>24376352669.320004</v>
      </c>
      <c r="BZ10" s="180">
        <f>BY10-E10</f>
        <v>3439568669.3200035</v>
      </c>
      <c r="CA10" s="181">
        <f>IF(E10&gt;0,((BZ10/E10)*100),0)</f>
        <v>16.428352460053098</v>
      </c>
    </row>
    <row r="11" spans="1:79" ht="18.75" customHeight="1">
      <c r="A11" s="183"/>
      <c r="B11" s="483" t="s">
        <v>136</v>
      </c>
      <c r="C11" s="483"/>
      <c r="D11" s="186"/>
      <c r="E11" s="191">
        <v>0</v>
      </c>
      <c r="F11" s="191">
        <v>0</v>
      </c>
      <c r="G11" s="191">
        <v>0</v>
      </c>
      <c r="H11" s="191">
        <v>0</v>
      </c>
      <c r="I11" s="192">
        <v>0</v>
      </c>
      <c r="J11" s="191">
        <v>0</v>
      </c>
      <c r="K11" s="191">
        <v>0</v>
      </c>
      <c r="L11" s="191">
        <v>0</v>
      </c>
      <c r="M11" s="191">
        <v>0</v>
      </c>
      <c r="N11" s="191">
        <v>0</v>
      </c>
      <c r="O11" s="192">
        <v>0</v>
      </c>
      <c r="P11" s="187"/>
      <c r="Q11" s="483" t="s">
        <v>136</v>
      </c>
      <c r="R11" s="483"/>
      <c r="S11" s="190"/>
      <c r="T11" s="191">
        <v>0</v>
      </c>
      <c r="U11" s="191">
        <v>0</v>
      </c>
      <c r="V11" s="191">
        <v>0</v>
      </c>
      <c r="W11" s="191">
        <v>0</v>
      </c>
      <c r="X11" s="192">
        <v>0</v>
      </c>
      <c r="Y11" s="191">
        <v>0</v>
      </c>
      <c r="Z11" s="191">
        <v>0</v>
      </c>
      <c r="AA11" s="191">
        <v>0</v>
      </c>
      <c r="AB11" s="191">
        <v>0</v>
      </c>
      <c r="AC11" s="191">
        <v>0</v>
      </c>
      <c r="AD11" s="193">
        <v>0</v>
      </c>
      <c r="AE11" s="192">
        <v>0</v>
      </c>
      <c r="AF11" s="187"/>
      <c r="AG11" s="483" t="s">
        <v>136</v>
      </c>
      <c r="AH11" s="483"/>
      <c r="AI11" s="190"/>
      <c r="AJ11" s="191">
        <v>0</v>
      </c>
      <c r="AK11" s="191">
        <v>0</v>
      </c>
      <c r="AL11" s="191">
        <v>0</v>
      </c>
      <c r="AM11" s="193">
        <v>0</v>
      </c>
      <c r="AN11" s="192">
        <v>0</v>
      </c>
      <c r="AO11" s="191">
        <v>0</v>
      </c>
      <c r="AP11" s="191">
        <v>0</v>
      </c>
      <c r="AQ11" s="191">
        <v>0</v>
      </c>
      <c r="AR11" s="191">
        <v>0</v>
      </c>
      <c r="AS11" s="193">
        <v>0</v>
      </c>
      <c r="AT11" s="191">
        <v>0</v>
      </c>
      <c r="AU11" s="192">
        <v>0</v>
      </c>
      <c r="AV11" s="187"/>
      <c r="AW11" s="483" t="s">
        <v>136</v>
      </c>
      <c r="AX11" s="483"/>
      <c r="AY11" s="190"/>
      <c r="AZ11" s="191">
        <v>0</v>
      </c>
      <c r="BA11" s="194">
        <v>0</v>
      </c>
      <c r="BB11" s="193">
        <v>0</v>
      </c>
      <c r="BC11" s="191">
        <v>0</v>
      </c>
      <c r="BD11" s="192">
        <v>0</v>
      </c>
      <c r="BE11" s="191">
        <v>0</v>
      </c>
      <c r="BF11" s="191">
        <v>0</v>
      </c>
      <c r="BG11" s="191">
        <v>0</v>
      </c>
      <c r="BH11" s="191">
        <v>0</v>
      </c>
      <c r="BI11" s="191">
        <v>0</v>
      </c>
      <c r="BJ11" s="191">
        <v>0</v>
      </c>
      <c r="BK11" s="192">
        <v>0</v>
      </c>
      <c r="BL11" s="187"/>
      <c r="BM11" s="483" t="s">
        <v>136</v>
      </c>
      <c r="BN11" s="483"/>
      <c r="BO11" s="190"/>
      <c r="BP11" s="191">
        <v>0</v>
      </c>
      <c r="BQ11" s="191">
        <v>0</v>
      </c>
      <c r="BR11" s="191">
        <v>0</v>
      </c>
      <c r="BS11" s="191">
        <v>0</v>
      </c>
      <c r="BT11" s="192">
        <v>0</v>
      </c>
      <c r="BU11" s="191">
        <v>0</v>
      </c>
      <c r="BV11" s="191">
        <v>0</v>
      </c>
      <c r="BW11" s="179">
        <f>SUM(F11:BV11)</f>
        <v>0</v>
      </c>
      <c r="BX11" s="191">
        <v>0</v>
      </c>
      <c r="BY11" s="174">
        <f>BW11+BX11</f>
        <v>0</v>
      </c>
      <c r="BZ11" s="180">
        <f>BY11-E11</f>
        <v>0</v>
      </c>
      <c r="CA11" s="181">
        <f>IF(E11&gt;0,((BZ11/E11)*100),0)</f>
        <v>0</v>
      </c>
    </row>
    <row r="12" spans="1:79" ht="12" customHeight="1">
      <c r="A12" s="183"/>
      <c r="B12" s="195"/>
      <c r="C12" s="195"/>
      <c r="D12" s="186"/>
      <c r="E12" s="174"/>
      <c r="F12" s="174"/>
      <c r="G12" s="174"/>
      <c r="H12" s="174"/>
      <c r="I12" s="175"/>
      <c r="J12" s="174"/>
      <c r="K12" s="174"/>
      <c r="L12" s="174"/>
      <c r="M12" s="174"/>
      <c r="N12" s="174"/>
      <c r="O12" s="175"/>
      <c r="P12" s="187"/>
      <c r="Q12" s="196"/>
      <c r="R12" s="196"/>
      <c r="S12" s="190"/>
      <c r="T12" s="174"/>
      <c r="U12" s="174"/>
      <c r="V12" s="174"/>
      <c r="W12" s="174"/>
      <c r="X12" s="175"/>
      <c r="Y12" s="174"/>
      <c r="Z12" s="174"/>
      <c r="AA12" s="174"/>
      <c r="AB12" s="174"/>
      <c r="AC12" s="174"/>
      <c r="AD12" s="177"/>
      <c r="AE12" s="175"/>
      <c r="AF12" s="187"/>
      <c r="AG12" s="483"/>
      <c r="AH12" s="483"/>
      <c r="AI12" s="190"/>
      <c r="AJ12" s="174"/>
      <c r="AK12" s="174"/>
      <c r="AL12" s="174"/>
      <c r="AM12" s="177"/>
      <c r="AN12" s="175"/>
      <c r="AO12" s="174"/>
      <c r="AP12" s="174"/>
      <c r="AQ12" s="174"/>
      <c r="AR12" s="174"/>
      <c r="AS12" s="177"/>
      <c r="AT12" s="174"/>
      <c r="AU12" s="175"/>
      <c r="AV12" s="187"/>
      <c r="AW12" s="197"/>
      <c r="AX12" s="197"/>
      <c r="AY12" s="190"/>
      <c r="AZ12" s="174"/>
      <c r="BA12" s="178"/>
      <c r="BB12" s="177"/>
      <c r="BC12" s="174"/>
      <c r="BD12" s="175"/>
      <c r="BE12" s="174"/>
      <c r="BF12" s="174"/>
      <c r="BG12" s="174"/>
      <c r="BH12" s="174"/>
      <c r="BI12" s="174"/>
      <c r="BJ12" s="174"/>
      <c r="BK12" s="175"/>
      <c r="BL12" s="187"/>
      <c r="BM12" s="196"/>
      <c r="BN12" s="196"/>
      <c r="BO12" s="190"/>
      <c r="BP12" s="174"/>
      <c r="BQ12" s="174"/>
      <c r="BR12" s="174"/>
      <c r="BS12" s="174"/>
      <c r="BT12" s="175"/>
      <c r="BU12" s="174"/>
      <c r="BV12" s="174"/>
      <c r="BW12" s="179"/>
      <c r="BX12" s="174"/>
      <c r="BY12" s="174"/>
      <c r="BZ12" s="180"/>
      <c r="CA12" s="181"/>
    </row>
    <row r="13" spans="1:79" ht="21.75" customHeight="1">
      <c r="A13" s="485" t="s">
        <v>137</v>
      </c>
      <c r="B13" s="485"/>
      <c r="C13" s="485"/>
      <c r="D13" s="173"/>
      <c r="E13" s="174">
        <f aca="true" t="shared" si="5" ref="E13:O13">SUM(E15:E19)</f>
        <v>21096962000</v>
      </c>
      <c r="F13" s="174">
        <f t="shared" si="5"/>
        <v>0</v>
      </c>
      <c r="G13" s="174">
        <f t="shared" si="5"/>
        <v>824014000</v>
      </c>
      <c r="H13" s="174">
        <f t="shared" si="5"/>
        <v>743832449</v>
      </c>
      <c r="I13" s="175">
        <f t="shared" si="5"/>
        <v>841695511.3199999</v>
      </c>
      <c r="J13" s="174">
        <f t="shared" si="5"/>
        <v>0</v>
      </c>
      <c r="K13" s="174">
        <f t="shared" si="5"/>
        <v>260363467.36</v>
      </c>
      <c r="L13" s="174">
        <f t="shared" si="5"/>
        <v>234361462.42</v>
      </c>
      <c r="M13" s="174">
        <f t="shared" si="5"/>
        <v>11362472</v>
      </c>
      <c r="N13" s="174">
        <f t="shared" si="5"/>
        <v>709277000</v>
      </c>
      <c r="O13" s="175">
        <f t="shared" si="5"/>
        <v>318874000</v>
      </c>
      <c r="P13" s="484" t="s">
        <v>137</v>
      </c>
      <c r="Q13" s="484"/>
      <c r="R13" s="484"/>
      <c r="S13" s="176"/>
      <c r="T13" s="174">
        <f aca="true" t="shared" si="6" ref="T13:AE13">SUM(T15:T19)</f>
        <v>68977985.57</v>
      </c>
      <c r="U13" s="174">
        <f t="shared" si="6"/>
        <v>421755000</v>
      </c>
      <c r="V13" s="174">
        <f t="shared" si="6"/>
        <v>583393000</v>
      </c>
      <c r="W13" s="174">
        <f t="shared" si="6"/>
        <v>272309000</v>
      </c>
      <c r="X13" s="175">
        <f t="shared" si="6"/>
        <v>775934000</v>
      </c>
      <c r="Y13" s="174">
        <f t="shared" si="6"/>
        <v>158352000</v>
      </c>
      <c r="Z13" s="174">
        <f t="shared" si="6"/>
        <v>359212000</v>
      </c>
      <c r="AA13" s="174">
        <f t="shared" si="6"/>
        <v>407984000</v>
      </c>
      <c r="AB13" s="174">
        <f t="shared" si="6"/>
        <v>342680000</v>
      </c>
      <c r="AC13" s="174">
        <f t="shared" si="6"/>
        <v>513357000</v>
      </c>
      <c r="AD13" s="177">
        <f t="shared" si="6"/>
        <v>526744280.53999996</v>
      </c>
      <c r="AE13" s="175">
        <f t="shared" si="6"/>
        <v>749197000</v>
      </c>
      <c r="AF13" s="484" t="s">
        <v>137</v>
      </c>
      <c r="AG13" s="484"/>
      <c r="AH13" s="484"/>
      <c r="AI13" s="176"/>
      <c r="AJ13" s="174">
        <f aca="true" t="shared" si="7" ref="AJ13:AU13">SUM(AJ15:AJ19)</f>
        <v>867257000</v>
      </c>
      <c r="AK13" s="174">
        <f t="shared" si="7"/>
        <v>107601841.82</v>
      </c>
      <c r="AL13" s="174">
        <f t="shared" si="7"/>
        <v>214934000</v>
      </c>
      <c r="AM13" s="177">
        <f t="shared" si="7"/>
        <v>293030000</v>
      </c>
      <c r="AN13" s="175">
        <f t="shared" si="7"/>
        <v>901274493</v>
      </c>
      <c r="AO13" s="174">
        <f t="shared" si="7"/>
        <v>457844229</v>
      </c>
      <c r="AP13" s="174">
        <f t="shared" si="7"/>
        <v>424434000</v>
      </c>
      <c r="AQ13" s="174">
        <f t="shared" si="7"/>
        <v>358426000</v>
      </c>
      <c r="AR13" s="174">
        <f t="shared" si="7"/>
        <v>565147000</v>
      </c>
      <c r="AS13" s="177">
        <f t="shared" si="7"/>
        <v>258690000</v>
      </c>
      <c r="AT13" s="174">
        <f t="shared" si="7"/>
        <v>320585000</v>
      </c>
      <c r="AU13" s="175">
        <f t="shared" si="7"/>
        <v>251527000</v>
      </c>
      <c r="AV13" s="484" t="s">
        <v>137</v>
      </c>
      <c r="AW13" s="484"/>
      <c r="AX13" s="484"/>
      <c r="AY13" s="176"/>
      <c r="AZ13" s="174">
        <f aca="true" t="shared" si="8" ref="AZ13:BK13">SUM(AZ15:AZ19)</f>
        <v>466020000</v>
      </c>
      <c r="BA13" s="178">
        <f t="shared" si="8"/>
        <v>485097000</v>
      </c>
      <c r="BB13" s="177">
        <f t="shared" si="8"/>
        <v>232773000</v>
      </c>
      <c r="BC13" s="174">
        <f t="shared" si="8"/>
        <v>515992000</v>
      </c>
      <c r="BD13" s="175">
        <f t="shared" si="8"/>
        <v>408777000</v>
      </c>
      <c r="BE13" s="174">
        <f t="shared" si="8"/>
        <v>421261000</v>
      </c>
      <c r="BF13" s="174">
        <f t="shared" si="8"/>
        <v>413256000</v>
      </c>
      <c r="BG13" s="174">
        <f t="shared" si="8"/>
        <v>162009000</v>
      </c>
      <c r="BH13" s="174">
        <f t="shared" si="8"/>
        <v>224970000</v>
      </c>
      <c r="BI13" s="174">
        <f t="shared" si="8"/>
        <v>264394000</v>
      </c>
      <c r="BJ13" s="174">
        <f t="shared" si="8"/>
        <v>783000</v>
      </c>
      <c r="BK13" s="175">
        <f t="shared" si="8"/>
        <v>484878000</v>
      </c>
      <c r="BL13" s="484" t="s">
        <v>137</v>
      </c>
      <c r="BM13" s="484"/>
      <c r="BN13" s="484"/>
      <c r="BO13" s="176"/>
      <c r="BP13" s="174">
        <f aca="true" t="shared" si="9" ref="BP13:BY13">SUM(BP15:BP19)</f>
        <v>446095000</v>
      </c>
      <c r="BQ13" s="174">
        <f t="shared" si="9"/>
        <v>512483000</v>
      </c>
      <c r="BR13" s="174">
        <f t="shared" si="9"/>
        <v>406713000</v>
      </c>
      <c r="BS13" s="174">
        <f t="shared" si="9"/>
        <v>475427000</v>
      </c>
      <c r="BT13" s="175">
        <f t="shared" si="9"/>
        <v>53517000</v>
      </c>
      <c r="BU13" s="174">
        <f t="shared" si="9"/>
        <v>47849000</v>
      </c>
      <c r="BV13" s="174">
        <f t="shared" si="9"/>
        <v>171871614</v>
      </c>
      <c r="BW13" s="179">
        <f t="shared" si="9"/>
        <v>20338591806.03</v>
      </c>
      <c r="BX13" s="174">
        <f t="shared" si="9"/>
        <v>0</v>
      </c>
      <c r="BY13" s="174">
        <f t="shared" si="9"/>
        <v>20338591806.03</v>
      </c>
      <c r="BZ13" s="180">
        <f>BY13-E13</f>
        <v>-758370193.9700012</v>
      </c>
      <c r="CA13" s="181">
        <f>IF(E13&gt;0,((BZ13/E13)*100),0)</f>
        <v>-3.594689102487843</v>
      </c>
    </row>
    <row r="14" spans="1:79" ht="12" customHeight="1">
      <c r="A14" s="183"/>
      <c r="B14" s="184"/>
      <c r="C14" s="198"/>
      <c r="D14" s="186"/>
      <c r="E14" s="174"/>
      <c r="F14" s="174"/>
      <c r="G14" s="174"/>
      <c r="H14" s="174"/>
      <c r="I14" s="175"/>
      <c r="J14" s="174"/>
      <c r="K14" s="174"/>
      <c r="L14" s="174"/>
      <c r="M14" s="174"/>
      <c r="N14" s="174"/>
      <c r="O14" s="175"/>
      <c r="P14" s="187"/>
      <c r="Q14" s="188"/>
      <c r="R14" s="199"/>
      <c r="S14" s="190"/>
      <c r="T14" s="174"/>
      <c r="U14" s="174"/>
      <c r="V14" s="174"/>
      <c r="W14" s="174"/>
      <c r="X14" s="175"/>
      <c r="Y14" s="174"/>
      <c r="Z14" s="174"/>
      <c r="AA14" s="174"/>
      <c r="AB14" s="174"/>
      <c r="AC14" s="174"/>
      <c r="AD14" s="177"/>
      <c r="AE14" s="175"/>
      <c r="AF14" s="187"/>
      <c r="AG14" s="188"/>
      <c r="AH14" s="199"/>
      <c r="AI14" s="190"/>
      <c r="AJ14" s="174"/>
      <c r="AK14" s="174"/>
      <c r="AL14" s="174"/>
      <c r="AM14" s="177"/>
      <c r="AN14" s="175"/>
      <c r="AO14" s="174"/>
      <c r="AP14" s="174"/>
      <c r="AQ14" s="174"/>
      <c r="AR14" s="174"/>
      <c r="AS14" s="177"/>
      <c r="AT14" s="174"/>
      <c r="AU14" s="175"/>
      <c r="AV14" s="187"/>
      <c r="AW14" s="188"/>
      <c r="AX14" s="199"/>
      <c r="AY14" s="190"/>
      <c r="AZ14" s="174"/>
      <c r="BA14" s="178"/>
      <c r="BB14" s="177"/>
      <c r="BC14" s="174"/>
      <c r="BD14" s="175"/>
      <c r="BE14" s="174"/>
      <c r="BF14" s="174"/>
      <c r="BG14" s="174"/>
      <c r="BH14" s="174"/>
      <c r="BI14" s="174"/>
      <c r="BJ14" s="174"/>
      <c r="BK14" s="175"/>
      <c r="BL14" s="187"/>
      <c r="BM14" s="188"/>
      <c r="BN14" s="199"/>
      <c r="BO14" s="190"/>
      <c r="BP14" s="174"/>
      <c r="BQ14" s="174"/>
      <c r="BR14" s="174"/>
      <c r="BS14" s="174"/>
      <c r="BT14" s="175"/>
      <c r="BU14" s="174"/>
      <c r="BV14" s="174"/>
      <c r="BW14" s="179"/>
      <c r="BX14" s="174"/>
      <c r="BY14" s="174"/>
      <c r="BZ14" s="180"/>
      <c r="CA14" s="181"/>
    </row>
    <row r="15" spans="1:79" ht="18.75" customHeight="1">
      <c r="A15" s="183"/>
      <c r="B15" s="483" t="s">
        <v>138</v>
      </c>
      <c r="C15" s="483"/>
      <c r="D15" s="186"/>
      <c r="E15" s="191">
        <v>0</v>
      </c>
      <c r="F15" s="191">
        <v>0</v>
      </c>
      <c r="G15" s="191">
        <v>0</v>
      </c>
      <c r="H15" s="191">
        <v>250832818</v>
      </c>
      <c r="I15" s="192">
        <v>90435511.32</v>
      </c>
      <c r="J15" s="191">
        <v>0</v>
      </c>
      <c r="K15" s="191">
        <v>103688622.3</v>
      </c>
      <c r="L15" s="191">
        <v>83998381.75</v>
      </c>
      <c r="M15" s="191">
        <v>0</v>
      </c>
      <c r="N15" s="191">
        <v>0</v>
      </c>
      <c r="O15" s="192">
        <v>0</v>
      </c>
      <c r="P15" s="187"/>
      <c r="Q15" s="483" t="s">
        <v>138</v>
      </c>
      <c r="R15" s="483"/>
      <c r="S15" s="190"/>
      <c r="T15" s="191">
        <v>0</v>
      </c>
      <c r="U15" s="191">
        <v>0</v>
      </c>
      <c r="V15" s="191">
        <v>0</v>
      </c>
      <c r="W15" s="191">
        <v>0</v>
      </c>
      <c r="X15" s="192">
        <v>0</v>
      </c>
      <c r="Y15" s="191">
        <v>0</v>
      </c>
      <c r="Z15" s="191">
        <v>0</v>
      </c>
      <c r="AA15" s="191">
        <v>0</v>
      </c>
      <c r="AB15" s="191">
        <v>0</v>
      </c>
      <c r="AC15" s="191">
        <v>0</v>
      </c>
      <c r="AD15" s="193">
        <v>180969615.53</v>
      </c>
      <c r="AE15" s="192">
        <v>0</v>
      </c>
      <c r="AF15" s="187"/>
      <c r="AG15" s="483" t="s">
        <v>138</v>
      </c>
      <c r="AH15" s="483"/>
      <c r="AI15" s="190"/>
      <c r="AJ15" s="191">
        <v>0</v>
      </c>
      <c r="AK15" s="191">
        <v>23487693.82</v>
      </c>
      <c r="AL15" s="191">
        <v>0</v>
      </c>
      <c r="AM15" s="193">
        <v>0</v>
      </c>
      <c r="AN15" s="192">
        <v>0</v>
      </c>
      <c r="AO15" s="191">
        <v>9538229</v>
      </c>
      <c r="AP15" s="191">
        <v>0</v>
      </c>
      <c r="AQ15" s="191">
        <v>0</v>
      </c>
      <c r="AR15" s="191">
        <v>0</v>
      </c>
      <c r="AS15" s="193">
        <v>0</v>
      </c>
      <c r="AT15" s="191">
        <v>0</v>
      </c>
      <c r="AU15" s="192">
        <v>0</v>
      </c>
      <c r="AV15" s="187"/>
      <c r="AW15" s="483" t="s">
        <v>138</v>
      </c>
      <c r="AX15" s="483"/>
      <c r="AY15" s="190"/>
      <c r="AZ15" s="191">
        <v>0</v>
      </c>
      <c r="BA15" s="194">
        <v>0</v>
      </c>
      <c r="BB15" s="193">
        <v>0</v>
      </c>
      <c r="BC15" s="191">
        <v>0</v>
      </c>
      <c r="BD15" s="192">
        <v>0</v>
      </c>
      <c r="BE15" s="191">
        <v>0</v>
      </c>
      <c r="BF15" s="191">
        <v>0</v>
      </c>
      <c r="BG15" s="191">
        <v>0</v>
      </c>
      <c r="BH15" s="191">
        <v>0</v>
      </c>
      <c r="BI15" s="191">
        <v>0</v>
      </c>
      <c r="BJ15" s="191">
        <v>0</v>
      </c>
      <c r="BK15" s="192">
        <v>0</v>
      </c>
      <c r="BL15" s="187"/>
      <c r="BM15" s="483" t="s">
        <v>138</v>
      </c>
      <c r="BN15" s="483"/>
      <c r="BO15" s="190"/>
      <c r="BP15" s="191">
        <v>0</v>
      </c>
      <c r="BQ15" s="191">
        <v>0</v>
      </c>
      <c r="BR15" s="191">
        <v>0</v>
      </c>
      <c r="BS15" s="191">
        <v>0</v>
      </c>
      <c r="BT15" s="192">
        <v>0</v>
      </c>
      <c r="BU15" s="191">
        <v>0</v>
      </c>
      <c r="BV15" s="191">
        <v>34667365</v>
      </c>
      <c r="BW15" s="179">
        <f>SUM(F15:BV15)</f>
        <v>777618236.72</v>
      </c>
      <c r="BX15" s="191">
        <v>0</v>
      </c>
      <c r="BY15" s="174">
        <f>BW15+BX15</f>
        <v>777618236.72</v>
      </c>
      <c r="BZ15" s="180">
        <f>BY15-E15</f>
        <v>777618236.72</v>
      </c>
      <c r="CA15" s="181">
        <f>IF(E15&gt;0,((BZ15/E15)*100),0)</f>
        <v>0</v>
      </c>
    </row>
    <row r="16" spans="1:79" ht="18.75" customHeight="1">
      <c r="A16" s="183"/>
      <c r="B16" s="483" t="s">
        <v>139</v>
      </c>
      <c r="C16" s="483"/>
      <c r="D16" s="186"/>
      <c r="E16" s="191">
        <v>16551044000</v>
      </c>
      <c r="F16" s="191">
        <v>0</v>
      </c>
      <c r="G16" s="191">
        <v>8129000</v>
      </c>
      <c r="H16" s="191">
        <v>418503631</v>
      </c>
      <c r="I16" s="192">
        <v>717530000</v>
      </c>
      <c r="J16" s="191">
        <v>0</v>
      </c>
      <c r="K16" s="191">
        <v>36674845.06</v>
      </c>
      <c r="L16" s="191">
        <v>150363080.67</v>
      </c>
      <c r="M16" s="191">
        <v>11362472</v>
      </c>
      <c r="N16" s="191">
        <v>43631000</v>
      </c>
      <c r="O16" s="192">
        <v>318874000</v>
      </c>
      <c r="P16" s="187"/>
      <c r="Q16" s="483" t="s">
        <v>139</v>
      </c>
      <c r="R16" s="483"/>
      <c r="S16" s="190"/>
      <c r="T16" s="191">
        <v>68977985.57</v>
      </c>
      <c r="U16" s="191">
        <v>421755000</v>
      </c>
      <c r="V16" s="191">
        <v>579866000</v>
      </c>
      <c r="W16" s="191">
        <v>272309000</v>
      </c>
      <c r="X16" s="192">
        <v>351243000</v>
      </c>
      <c r="Y16" s="191">
        <v>157352000</v>
      </c>
      <c r="Z16" s="191">
        <v>359212000</v>
      </c>
      <c r="AA16" s="191">
        <v>377984000</v>
      </c>
      <c r="AB16" s="191">
        <v>40278000</v>
      </c>
      <c r="AC16" s="191">
        <v>513357000</v>
      </c>
      <c r="AD16" s="193">
        <v>334702665.01</v>
      </c>
      <c r="AE16" s="192">
        <v>749197000</v>
      </c>
      <c r="AF16" s="187"/>
      <c r="AG16" s="483" t="s">
        <v>139</v>
      </c>
      <c r="AH16" s="483"/>
      <c r="AI16" s="190"/>
      <c r="AJ16" s="191">
        <v>710803000</v>
      </c>
      <c r="AK16" s="191">
        <v>84114148</v>
      </c>
      <c r="AL16" s="191">
        <v>22688000</v>
      </c>
      <c r="AM16" s="193">
        <v>281030000</v>
      </c>
      <c r="AN16" s="192">
        <v>901274493</v>
      </c>
      <c r="AO16" s="191">
        <v>426979000</v>
      </c>
      <c r="AP16" s="191">
        <v>16230000</v>
      </c>
      <c r="AQ16" s="191">
        <v>217395000</v>
      </c>
      <c r="AR16" s="191">
        <v>364267000</v>
      </c>
      <c r="AS16" s="193">
        <v>530000</v>
      </c>
      <c r="AT16" s="191">
        <v>320585000</v>
      </c>
      <c r="AU16" s="192">
        <v>251527000</v>
      </c>
      <c r="AV16" s="187"/>
      <c r="AW16" s="483" t="s">
        <v>139</v>
      </c>
      <c r="AX16" s="483"/>
      <c r="AY16" s="190"/>
      <c r="AZ16" s="191">
        <v>466020000</v>
      </c>
      <c r="BA16" s="194">
        <v>1045000</v>
      </c>
      <c r="BB16" s="193">
        <v>214915000</v>
      </c>
      <c r="BC16" s="191">
        <v>515992000</v>
      </c>
      <c r="BD16" s="192">
        <v>408777000</v>
      </c>
      <c r="BE16" s="191">
        <v>419261000</v>
      </c>
      <c r="BF16" s="191">
        <v>377671000</v>
      </c>
      <c r="BG16" s="191">
        <v>40107000</v>
      </c>
      <c r="BH16" s="191">
        <v>224970000</v>
      </c>
      <c r="BI16" s="191">
        <v>264394000</v>
      </c>
      <c r="BJ16" s="191">
        <v>783000</v>
      </c>
      <c r="BK16" s="192">
        <v>482878000</v>
      </c>
      <c r="BL16" s="187"/>
      <c r="BM16" s="483" t="s">
        <v>139</v>
      </c>
      <c r="BN16" s="483"/>
      <c r="BO16" s="190"/>
      <c r="BP16" s="191">
        <v>446095000</v>
      </c>
      <c r="BQ16" s="191">
        <v>511713000</v>
      </c>
      <c r="BR16" s="191">
        <v>406713000</v>
      </c>
      <c r="BS16" s="191">
        <v>475427000</v>
      </c>
      <c r="BT16" s="192">
        <v>53517000</v>
      </c>
      <c r="BU16" s="191">
        <v>47849000</v>
      </c>
      <c r="BV16" s="191">
        <v>128204249</v>
      </c>
      <c r="BW16" s="179">
        <f>SUM(F16:BV16)</f>
        <v>15015055569.310001</v>
      </c>
      <c r="BX16" s="191">
        <v>0</v>
      </c>
      <c r="BY16" s="174">
        <f>BW16+BX16</f>
        <v>15015055569.310001</v>
      </c>
      <c r="BZ16" s="180">
        <f>BY16-E16</f>
        <v>-1535988430.6899986</v>
      </c>
      <c r="CA16" s="181">
        <f>IF(E16&gt;0,((BZ16/E16)*100),0)</f>
        <v>-9.280311445549891</v>
      </c>
    </row>
    <row r="17" spans="1:79" ht="18.75" customHeight="1">
      <c r="A17" s="183"/>
      <c r="B17" s="483" t="s">
        <v>140</v>
      </c>
      <c r="C17" s="483"/>
      <c r="D17" s="186"/>
      <c r="E17" s="191">
        <v>4545918000</v>
      </c>
      <c r="F17" s="191">
        <v>0</v>
      </c>
      <c r="G17" s="191">
        <v>815885000</v>
      </c>
      <c r="H17" s="191">
        <v>74496000</v>
      </c>
      <c r="I17" s="192">
        <v>33730000</v>
      </c>
      <c r="J17" s="191">
        <v>0</v>
      </c>
      <c r="K17" s="191">
        <v>120000000</v>
      </c>
      <c r="L17" s="191">
        <v>0</v>
      </c>
      <c r="M17" s="191">
        <v>0</v>
      </c>
      <c r="N17" s="191">
        <v>665646000</v>
      </c>
      <c r="O17" s="192">
        <v>0</v>
      </c>
      <c r="P17" s="187"/>
      <c r="Q17" s="483" t="s">
        <v>140</v>
      </c>
      <c r="R17" s="483"/>
      <c r="S17" s="190"/>
      <c r="T17" s="191">
        <v>0</v>
      </c>
      <c r="U17" s="191">
        <v>0</v>
      </c>
      <c r="V17" s="191">
        <v>3527000</v>
      </c>
      <c r="W17" s="191">
        <v>0</v>
      </c>
      <c r="X17" s="192">
        <v>424691000</v>
      </c>
      <c r="Y17" s="191">
        <v>1000000</v>
      </c>
      <c r="Z17" s="191">
        <v>0</v>
      </c>
      <c r="AA17" s="191">
        <v>30000000</v>
      </c>
      <c r="AB17" s="191">
        <v>302402000</v>
      </c>
      <c r="AC17" s="191">
        <v>0</v>
      </c>
      <c r="AD17" s="193">
        <v>11072000</v>
      </c>
      <c r="AE17" s="192">
        <v>0</v>
      </c>
      <c r="AF17" s="187"/>
      <c r="AG17" s="483" t="s">
        <v>140</v>
      </c>
      <c r="AH17" s="483"/>
      <c r="AI17" s="190"/>
      <c r="AJ17" s="191">
        <v>156454000</v>
      </c>
      <c r="AK17" s="191">
        <v>0</v>
      </c>
      <c r="AL17" s="191">
        <v>192246000</v>
      </c>
      <c r="AM17" s="193">
        <v>12000000</v>
      </c>
      <c r="AN17" s="192">
        <v>0</v>
      </c>
      <c r="AO17" s="191">
        <v>21327000</v>
      </c>
      <c r="AP17" s="191">
        <v>408204000</v>
      </c>
      <c r="AQ17" s="191">
        <v>141031000</v>
      </c>
      <c r="AR17" s="191">
        <v>200880000</v>
      </c>
      <c r="AS17" s="193">
        <v>258160000</v>
      </c>
      <c r="AT17" s="191">
        <v>0</v>
      </c>
      <c r="AU17" s="192">
        <v>0</v>
      </c>
      <c r="AV17" s="187"/>
      <c r="AW17" s="483" t="s">
        <v>140</v>
      </c>
      <c r="AX17" s="483"/>
      <c r="AY17" s="190"/>
      <c r="AZ17" s="191">
        <v>0</v>
      </c>
      <c r="BA17" s="194">
        <v>484052000</v>
      </c>
      <c r="BB17" s="193">
        <v>17858000</v>
      </c>
      <c r="BC17" s="191">
        <v>0</v>
      </c>
      <c r="BD17" s="192">
        <v>0</v>
      </c>
      <c r="BE17" s="191">
        <v>2000000</v>
      </c>
      <c r="BF17" s="191">
        <v>35585000</v>
      </c>
      <c r="BG17" s="191">
        <v>121902000</v>
      </c>
      <c r="BH17" s="191">
        <v>0</v>
      </c>
      <c r="BI17" s="191">
        <v>0</v>
      </c>
      <c r="BJ17" s="191">
        <v>0</v>
      </c>
      <c r="BK17" s="192">
        <v>2000000</v>
      </c>
      <c r="BL17" s="187"/>
      <c r="BM17" s="483" t="s">
        <v>140</v>
      </c>
      <c r="BN17" s="483"/>
      <c r="BO17" s="190"/>
      <c r="BP17" s="191">
        <v>0</v>
      </c>
      <c r="BQ17" s="191">
        <v>770000</v>
      </c>
      <c r="BR17" s="191">
        <v>0</v>
      </c>
      <c r="BS17" s="191">
        <v>0</v>
      </c>
      <c r="BT17" s="192">
        <v>0</v>
      </c>
      <c r="BU17" s="191">
        <v>0</v>
      </c>
      <c r="BV17" s="191">
        <v>9000000</v>
      </c>
      <c r="BW17" s="179">
        <f>SUM(F17:BV17)</f>
        <v>4545918000</v>
      </c>
      <c r="BX17" s="191">
        <v>0</v>
      </c>
      <c r="BY17" s="174">
        <f>BW17+BX17</f>
        <v>4545918000</v>
      </c>
      <c r="BZ17" s="180">
        <f>BY17-E17</f>
        <v>0</v>
      </c>
      <c r="CA17" s="181">
        <f>IF(E17&gt;0,((BZ17/E17)*100),0)</f>
        <v>0</v>
      </c>
    </row>
    <row r="18" spans="1:79" ht="18.75" customHeight="1">
      <c r="A18" s="183"/>
      <c r="B18" s="483" t="s">
        <v>141</v>
      </c>
      <c r="C18" s="483"/>
      <c r="D18" s="186"/>
      <c r="E18" s="191">
        <v>0</v>
      </c>
      <c r="F18" s="191">
        <v>0</v>
      </c>
      <c r="G18" s="191">
        <v>0</v>
      </c>
      <c r="H18" s="191">
        <v>0</v>
      </c>
      <c r="I18" s="192">
        <v>0</v>
      </c>
      <c r="J18" s="191">
        <v>0</v>
      </c>
      <c r="K18" s="191">
        <v>0</v>
      </c>
      <c r="L18" s="191">
        <v>0</v>
      </c>
      <c r="M18" s="191">
        <v>0</v>
      </c>
      <c r="N18" s="191">
        <v>0</v>
      </c>
      <c r="O18" s="192">
        <v>0</v>
      </c>
      <c r="P18" s="187"/>
      <c r="Q18" s="483" t="s">
        <v>141</v>
      </c>
      <c r="R18" s="483"/>
      <c r="S18" s="190"/>
      <c r="T18" s="191">
        <v>0</v>
      </c>
      <c r="U18" s="191">
        <v>0</v>
      </c>
      <c r="V18" s="191">
        <v>0</v>
      </c>
      <c r="W18" s="191">
        <v>0</v>
      </c>
      <c r="X18" s="192">
        <v>0</v>
      </c>
      <c r="Y18" s="191">
        <v>0</v>
      </c>
      <c r="Z18" s="191">
        <v>0</v>
      </c>
      <c r="AA18" s="191">
        <v>0</v>
      </c>
      <c r="AB18" s="191">
        <v>0</v>
      </c>
      <c r="AC18" s="191">
        <v>0</v>
      </c>
      <c r="AD18" s="193">
        <v>0</v>
      </c>
      <c r="AE18" s="192">
        <v>0</v>
      </c>
      <c r="AF18" s="187"/>
      <c r="AG18" s="483" t="s">
        <v>141</v>
      </c>
      <c r="AH18" s="483"/>
      <c r="AI18" s="190"/>
      <c r="AJ18" s="191">
        <v>0</v>
      </c>
      <c r="AK18" s="191">
        <v>0</v>
      </c>
      <c r="AL18" s="191">
        <v>0</v>
      </c>
      <c r="AM18" s="193">
        <v>0</v>
      </c>
      <c r="AN18" s="192">
        <v>0</v>
      </c>
      <c r="AO18" s="191">
        <v>0</v>
      </c>
      <c r="AP18" s="191">
        <v>0</v>
      </c>
      <c r="AQ18" s="191">
        <v>0</v>
      </c>
      <c r="AR18" s="191">
        <v>0</v>
      </c>
      <c r="AS18" s="193">
        <v>0</v>
      </c>
      <c r="AT18" s="191">
        <v>0</v>
      </c>
      <c r="AU18" s="192">
        <v>0</v>
      </c>
      <c r="AV18" s="187"/>
      <c r="AW18" s="483" t="s">
        <v>141</v>
      </c>
      <c r="AX18" s="483"/>
      <c r="AY18" s="190"/>
      <c r="AZ18" s="191">
        <v>0</v>
      </c>
      <c r="BA18" s="194">
        <v>0</v>
      </c>
      <c r="BB18" s="193">
        <v>0</v>
      </c>
      <c r="BC18" s="191">
        <v>0</v>
      </c>
      <c r="BD18" s="192">
        <v>0</v>
      </c>
      <c r="BE18" s="191">
        <v>0</v>
      </c>
      <c r="BF18" s="191">
        <v>0</v>
      </c>
      <c r="BG18" s="191">
        <v>0</v>
      </c>
      <c r="BH18" s="191">
        <v>0</v>
      </c>
      <c r="BI18" s="191">
        <v>0</v>
      </c>
      <c r="BJ18" s="191">
        <v>0</v>
      </c>
      <c r="BK18" s="192">
        <v>0</v>
      </c>
      <c r="BL18" s="187"/>
      <c r="BM18" s="483" t="s">
        <v>141</v>
      </c>
      <c r="BN18" s="483"/>
      <c r="BO18" s="190"/>
      <c r="BP18" s="191">
        <v>0</v>
      </c>
      <c r="BQ18" s="191">
        <v>0</v>
      </c>
      <c r="BR18" s="191">
        <v>0</v>
      </c>
      <c r="BS18" s="191">
        <v>0</v>
      </c>
      <c r="BT18" s="192">
        <v>0</v>
      </c>
      <c r="BU18" s="191">
        <v>0</v>
      </c>
      <c r="BV18" s="191">
        <v>0</v>
      </c>
      <c r="BW18" s="179">
        <f>SUM(F18:BV18)</f>
        <v>0</v>
      </c>
      <c r="BX18" s="191">
        <v>0</v>
      </c>
      <c r="BY18" s="174">
        <f>BW18+BX18</f>
        <v>0</v>
      </c>
      <c r="BZ18" s="180">
        <f>BY18-E18</f>
        <v>0</v>
      </c>
      <c r="CA18" s="181">
        <f>IF(E18&gt;0,((BZ18/E18)*100),0)</f>
        <v>0</v>
      </c>
    </row>
    <row r="19" spans="1:79" ht="18.75" customHeight="1">
      <c r="A19" s="183"/>
      <c r="B19" s="483" t="s">
        <v>142</v>
      </c>
      <c r="C19" s="483"/>
      <c r="D19" s="186"/>
      <c r="E19" s="191">
        <v>0</v>
      </c>
      <c r="F19" s="191">
        <v>0</v>
      </c>
      <c r="G19" s="191">
        <v>0</v>
      </c>
      <c r="H19" s="191">
        <v>0</v>
      </c>
      <c r="I19" s="192">
        <v>0</v>
      </c>
      <c r="J19" s="191">
        <v>0</v>
      </c>
      <c r="K19" s="191">
        <v>0</v>
      </c>
      <c r="L19" s="191">
        <v>0</v>
      </c>
      <c r="M19" s="191">
        <v>0</v>
      </c>
      <c r="N19" s="191">
        <v>0</v>
      </c>
      <c r="O19" s="192">
        <v>0</v>
      </c>
      <c r="P19" s="187"/>
      <c r="Q19" s="483" t="s">
        <v>142</v>
      </c>
      <c r="R19" s="483"/>
      <c r="S19" s="190"/>
      <c r="T19" s="191">
        <v>0</v>
      </c>
      <c r="U19" s="191">
        <v>0</v>
      </c>
      <c r="V19" s="191">
        <v>0</v>
      </c>
      <c r="W19" s="191">
        <v>0</v>
      </c>
      <c r="X19" s="192">
        <v>0</v>
      </c>
      <c r="Y19" s="191">
        <v>0</v>
      </c>
      <c r="Z19" s="191">
        <v>0</v>
      </c>
      <c r="AA19" s="191">
        <v>0</v>
      </c>
      <c r="AB19" s="191">
        <v>0</v>
      </c>
      <c r="AC19" s="191">
        <v>0</v>
      </c>
      <c r="AD19" s="193">
        <v>0</v>
      </c>
      <c r="AE19" s="192">
        <v>0</v>
      </c>
      <c r="AF19" s="187"/>
      <c r="AG19" s="483" t="s">
        <v>142</v>
      </c>
      <c r="AH19" s="483"/>
      <c r="AI19" s="190"/>
      <c r="AJ19" s="191">
        <v>0</v>
      </c>
      <c r="AK19" s="191">
        <v>0</v>
      </c>
      <c r="AL19" s="191">
        <v>0</v>
      </c>
      <c r="AM19" s="193">
        <v>0</v>
      </c>
      <c r="AN19" s="192">
        <v>0</v>
      </c>
      <c r="AO19" s="191">
        <v>0</v>
      </c>
      <c r="AP19" s="191">
        <v>0</v>
      </c>
      <c r="AQ19" s="191">
        <v>0</v>
      </c>
      <c r="AR19" s="191">
        <v>0</v>
      </c>
      <c r="AS19" s="193">
        <v>0</v>
      </c>
      <c r="AT19" s="191">
        <v>0</v>
      </c>
      <c r="AU19" s="192">
        <v>0</v>
      </c>
      <c r="AV19" s="187"/>
      <c r="AW19" s="483" t="s">
        <v>142</v>
      </c>
      <c r="AX19" s="483"/>
      <c r="AY19" s="190"/>
      <c r="AZ19" s="191">
        <v>0</v>
      </c>
      <c r="BA19" s="194">
        <v>0</v>
      </c>
      <c r="BB19" s="193">
        <v>0</v>
      </c>
      <c r="BC19" s="191">
        <v>0</v>
      </c>
      <c r="BD19" s="192">
        <v>0</v>
      </c>
      <c r="BE19" s="191">
        <v>0</v>
      </c>
      <c r="BF19" s="191">
        <v>0</v>
      </c>
      <c r="BG19" s="191">
        <v>0</v>
      </c>
      <c r="BH19" s="191">
        <v>0</v>
      </c>
      <c r="BI19" s="191">
        <v>0</v>
      </c>
      <c r="BJ19" s="191">
        <v>0</v>
      </c>
      <c r="BK19" s="192">
        <v>0</v>
      </c>
      <c r="BL19" s="187"/>
      <c r="BM19" s="483" t="s">
        <v>142</v>
      </c>
      <c r="BN19" s="483"/>
      <c r="BO19" s="190"/>
      <c r="BP19" s="191">
        <v>0</v>
      </c>
      <c r="BQ19" s="191">
        <v>0</v>
      </c>
      <c r="BR19" s="191">
        <v>0</v>
      </c>
      <c r="BS19" s="191">
        <v>0</v>
      </c>
      <c r="BT19" s="192">
        <v>0</v>
      </c>
      <c r="BU19" s="191">
        <v>0</v>
      </c>
      <c r="BV19" s="191">
        <v>0</v>
      </c>
      <c r="BW19" s="179">
        <f>SUM(F19:BV19)</f>
        <v>0</v>
      </c>
      <c r="BX19" s="191">
        <v>0</v>
      </c>
      <c r="BY19" s="174">
        <f>BW19+BX19</f>
        <v>0</v>
      </c>
      <c r="BZ19" s="180">
        <f>BY19-E19</f>
        <v>0</v>
      </c>
      <c r="CA19" s="181">
        <f>IF(E19&gt;0,((BZ19/E19)*100),0)</f>
        <v>0</v>
      </c>
    </row>
    <row r="20" spans="1:79" ht="12" customHeight="1">
      <c r="A20" s="183"/>
      <c r="B20" s="184"/>
      <c r="C20" s="198"/>
      <c r="D20" s="186"/>
      <c r="E20" s="174"/>
      <c r="F20" s="174"/>
      <c r="G20" s="174"/>
      <c r="H20" s="174"/>
      <c r="I20" s="175"/>
      <c r="J20" s="174"/>
      <c r="K20" s="174"/>
      <c r="L20" s="174"/>
      <c r="M20" s="174"/>
      <c r="N20" s="174"/>
      <c r="O20" s="175"/>
      <c r="P20" s="187"/>
      <c r="Q20" s="188"/>
      <c r="R20" s="199"/>
      <c r="S20" s="190"/>
      <c r="T20" s="174"/>
      <c r="U20" s="174"/>
      <c r="V20" s="174"/>
      <c r="W20" s="174"/>
      <c r="X20" s="175"/>
      <c r="Y20" s="174"/>
      <c r="Z20" s="174"/>
      <c r="AA20" s="174"/>
      <c r="AB20" s="174"/>
      <c r="AC20" s="174"/>
      <c r="AD20" s="177"/>
      <c r="AE20" s="175"/>
      <c r="AF20" s="187"/>
      <c r="AG20" s="188"/>
      <c r="AH20" s="199"/>
      <c r="AI20" s="190"/>
      <c r="AJ20" s="174"/>
      <c r="AK20" s="174"/>
      <c r="AL20" s="174"/>
      <c r="AM20" s="177"/>
      <c r="AN20" s="175"/>
      <c r="AO20" s="174"/>
      <c r="AP20" s="174"/>
      <c r="AQ20" s="174"/>
      <c r="AR20" s="174"/>
      <c r="AS20" s="177"/>
      <c r="AT20" s="174"/>
      <c r="AU20" s="175"/>
      <c r="AV20" s="187"/>
      <c r="AW20" s="188"/>
      <c r="AX20" s="199"/>
      <c r="AY20" s="190"/>
      <c r="AZ20" s="174"/>
      <c r="BA20" s="178"/>
      <c r="BB20" s="177"/>
      <c r="BC20" s="174"/>
      <c r="BD20" s="175"/>
      <c r="BE20" s="174"/>
      <c r="BF20" s="174"/>
      <c r="BG20" s="174"/>
      <c r="BH20" s="174"/>
      <c r="BI20" s="174"/>
      <c r="BJ20" s="174"/>
      <c r="BK20" s="175"/>
      <c r="BL20" s="187"/>
      <c r="BM20" s="188"/>
      <c r="BN20" s="199"/>
      <c r="BO20" s="190"/>
      <c r="BP20" s="174"/>
      <c r="BQ20" s="174"/>
      <c r="BR20" s="174"/>
      <c r="BS20" s="174"/>
      <c r="BT20" s="175"/>
      <c r="BU20" s="174"/>
      <c r="BV20" s="174"/>
      <c r="BW20" s="179"/>
      <c r="BX20" s="174"/>
      <c r="BY20" s="174"/>
      <c r="BZ20" s="180"/>
      <c r="CA20" s="181"/>
    </row>
    <row r="21" spans="1:79" ht="21.75" customHeight="1">
      <c r="A21" s="485" t="s">
        <v>143</v>
      </c>
      <c r="B21" s="485"/>
      <c r="C21" s="485"/>
      <c r="D21" s="173"/>
      <c r="E21" s="174">
        <f aca="true" t="shared" si="10" ref="E21:O21">E7-E13</f>
        <v>0</v>
      </c>
      <c r="F21" s="174">
        <f t="shared" si="10"/>
        <v>0</v>
      </c>
      <c r="G21" s="174">
        <f t="shared" si="10"/>
        <v>94331166</v>
      </c>
      <c r="H21" s="174">
        <f t="shared" si="10"/>
        <v>0</v>
      </c>
      <c r="I21" s="175">
        <f t="shared" si="10"/>
        <v>35012621.50000012</v>
      </c>
      <c r="J21" s="174">
        <f t="shared" si="10"/>
        <v>0</v>
      </c>
      <c r="K21" s="174">
        <f t="shared" si="10"/>
        <v>0</v>
      </c>
      <c r="L21" s="174">
        <f t="shared" si="10"/>
        <v>0</v>
      </c>
      <c r="M21" s="174">
        <f t="shared" si="10"/>
        <v>0</v>
      </c>
      <c r="N21" s="174">
        <f t="shared" si="10"/>
        <v>330370461</v>
      </c>
      <c r="O21" s="175">
        <f t="shared" si="10"/>
        <v>268286007.70000005</v>
      </c>
      <c r="P21" s="484" t="s">
        <v>143</v>
      </c>
      <c r="Q21" s="484"/>
      <c r="R21" s="484"/>
      <c r="S21" s="176"/>
      <c r="T21" s="174">
        <f aca="true" t="shared" si="11" ref="T21:AE21">T7-T13</f>
        <v>0</v>
      </c>
      <c r="U21" s="174">
        <f t="shared" si="11"/>
        <v>296750078</v>
      </c>
      <c r="V21" s="174">
        <f t="shared" si="11"/>
        <v>180770078</v>
      </c>
      <c r="W21" s="174">
        <f t="shared" si="11"/>
        <v>218469001</v>
      </c>
      <c r="X21" s="175">
        <f t="shared" si="11"/>
        <v>485824467</v>
      </c>
      <c r="Y21" s="174">
        <f t="shared" si="11"/>
        <v>58063723</v>
      </c>
      <c r="Z21" s="174">
        <f t="shared" si="11"/>
        <v>204342460</v>
      </c>
      <c r="AA21" s="174">
        <f t="shared" si="11"/>
        <v>296260444</v>
      </c>
      <c r="AB21" s="174">
        <f t="shared" si="11"/>
        <v>66662112</v>
      </c>
      <c r="AC21" s="174">
        <f t="shared" si="11"/>
        <v>166015596</v>
      </c>
      <c r="AD21" s="177">
        <f t="shared" si="11"/>
        <v>0</v>
      </c>
      <c r="AE21" s="175">
        <f t="shared" si="11"/>
        <v>233282213.43000007</v>
      </c>
      <c r="AF21" s="484" t="s">
        <v>143</v>
      </c>
      <c r="AG21" s="484"/>
      <c r="AH21" s="484"/>
      <c r="AI21" s="176"/>
      <c r="AJ21" s="174">
        <f aca="true" t="shared" si="12" ref="AJ21:AU21">AJ7-AJ13</f>
        <v>251462803.29999995</v>
      </c>
      <c r="AK21" s="174">
        <f t="shared" si="12"/>
        <v>0</v>
      </c>
      <c r="AL21" s="174">
        <f t="shared" si="12"/>
        <v>181691609</v>
      </c>
      <c r="AM21" s="177">
        <f t="shared" si="12"/>
        <v>169928315</v>
      </c>
      <c r="AN21" s="175">
        <f t="shared" si="12"/>
        <v>0</v>
      </c>
      <c r="AO21" s="174">
        <f t="shared" si="12"/>
        <v>605633</v>
      </c>
      <c r="AP21" s="174">
        <f t="shared" si="12"/>
        <v>234820820.30999994</v>
      </c>
      <c r="AQ21" s="174">
        <f t="shared" si="12"/>
        <v>94208116</v>
      </c>
      <c r="AR21" s="174">
        <f t="shared" si="12"/>
        <v>340790708</v>
      </c>
      <c r="AS21" s="177">
        <f t="shared" si="12"/>
        <v>125015397</v>
      </c>
      <c r="AT21" s="174">
        <f t="shared" si="12"/>
        <v>87713836</v>
      </c>
      <c r="AU21" s="175">
        <f t="shared" si="12"/>
        <v>258236069</v>
      </c>
      <c r="AV21" s="484" t="s">
        <v>143</v>
      </c>
      <c r="AW21" s="484"/>
      <c r="AX21" s="484"/>
      <c r="AY21" s="176"/>
      <c r="AZ21" s="174">
        <f aca="true" t="shared" si="13" ref="AZ21:BK21">AZ7-AZ13</f>
        <v>183400759.58000004</v>
      </c>
      <c r="BA21" s="178">
        <f t="shared" si="13"/>
        <v>33044148</v>
      </c>
      <c r="BB21" s="177">
        <f t="shared" si="13"/>
        <v>56963793</v>
      </c>
      <c r="BC21" s="174">
        <f t="shared" si="13"/>
        <v>130539179</v>
      </c>
      <c r="BD21" s="175">
        <f t="shared" si="13"/>
        <v>259796518</v>
      </c>
      <c r="BE21" s="174">
        <f t="shared" si="13"/>
        <v>219901421</v>
      </c>
      <c r="BF21" s="174">
        <f t="shared" si="13"/>
        <v>388813691</v>
      </c>
      <c r="BG21" s="174">
        <f t="shared" si="13"/>
        <v>86829532</v>
      </c>
      <c r="BH21" s="174">
        <f t="shared" si="13"/>
        <v>164298664</v>
      </c>
      <c r="BI21" s="174">
        <f t="shared" si="13"/>
        <v>115373767</v>
      </c>
      <c r="BJ21" s="174">
        <f t="shared" si="13"/>
        <v>2839025</v>
      </c>
      <c r="BK21" s="175">
        <f t="shared" si="13"/>
        <v>171627271</v>
      </c>
      <c r="BL21" s="484" t="s">
        <v>143</v>
      </c>
      <c r="BM21" s="484"/>
      <c r="BN21" s="484"/>
      <c r="BO21" s="176"/>
      <c r="BP21" s="174">
        <f aca="true" t="shared" si="14" ref="BP21:BY21">BP7-BP13</f>
        <v>140466935</v>
      </c>
      <c r="BQ21" s="174">
        <f t="shared" si="14"/>
        <v>222860927.24</v>
      </c>
      <c r="BR21" s="174">
        <f t="shared" si="14"/>
        <v>205130300</v>
      </c>
      <c r="BS21" s="174">
        <f t="shared" si="14"/>
        <v>92413749</v>
      </c>
      <c r="BT21" s="175">
        <f t="shared" si="14"/>
        <v>11073308</v>
      </c>
      <c r="BU21" s="174">
        <f t="shared" si="14"/>
        <v>48799185</v>
      </c>
      <c r="BV21" s="174">
        <f t="shared" si="14"/>
        <v>0</v>
      </c>
      <c r="BW21" s="179">
        <f t="shared" si="14"/>
        <v>7213085908.060005</v>
      </c>
      <c r="BX21" s="174">
        <f t="shared" si="14"/>
        <v>0</v>
      </c>
      <c r="BY21" s="174">
        <f t="shared" si="14"/>
        <v>7213085908.060005</v>
      </c>
      <c r="BZ21" s="180">
        <f>BY21-E21</f>
        <v>7213085908.060005</v>
      </c>
      <c r="CA21" s="181">
        <f>IF(E21&gt;0,((BZ21/E21)*100),0)</f>
        <v>0</v>
      </c>
    </row>
    <row r="22" spans="1:79" ht="12" customHeight="1">
      <c r="A22" s="183"/>
      <c r="B22" s="200"/>
      <c r="C22" s="201"/>
      <c r="D22" s="202"/>
      <c r="E22" s="174"/>
      <c r="F22" s="174"/>
      <c r="G22" s="174"/>
      <c r="H22" s="174"/>
      <c r="I22" s="175"/>
      <c r="J22" s="174"/>
      <c r="K22" s="174"/>
      <c r="L22" s="174"/>
      <c r="M22" s="174"/>
      <c r="N22" s="174"/>
      <c r="O22" s="175"/>
      <c r="P22" s="187"/>
      <c r="Q22" s="203"/>
      <c r="R22" s="189"/>
      <c r="S22" s="204"/>
      <c r="T22" s="174"/>
      <c r="U22" s="174"/>
      <c r="V22" s="174"/>
      <c r="W22" s="174"/>
      <c r="X22" s="175"/>
      <c r="Y22" s="174"/>
      <c r="Z22" s="174"/>
      <c r="AA22" s="174"/>
      <c r="AB22" s="174"/>
      <c r="AC22" s="174"/>
      <c r="AD22" s="177"/>
      <c r="AE22" s="175"/>
      <c r="AF22" s="187"/>
      <c r="AG22" s="203"/>
      <c r="AH22" s="189"/>
      <c r="AI22" s="204"/>
      <c r="AJ22" s="174"/>
      <c r="AK22" s="174"/>
      <c r="AL22" s="174"/>
      <c r="AM22" s="177"/>
      <c r="AN22" s="175"/>
      <c r="AO22" s="174"/>
      <c r="AP22" s="174"/>
      <c r="AQ22" s="174"/>
      <c r="AR22" s="174"/>
      <c r="AS22" s="177"/>
      <c r="AT22" s="174"/>
      <c r="AU22" s="175"/>
      <c r="AV22" s="187"/>
      <c r="AW22" s="203"/>
      <c r="AX22" s="189"/>
      <c r="AY22" s="204"/>
      <c r="AZ22" s="174"/>
      <c r="BA22" s="178"/>
      <c r="BB22" s="177"/>
      <c r="BC22" s="174"/>
      <c r="BD22" s="175"/>
      <c r="BE22" s="174"/>
      <c r="BF22" s="174"/>
      <c r="BG22" s="174"/>
      <c r="BH22" s="174"/>
      <c r="BI22" s="174"/>
      <c r="BJ22" s="174"/>
      <c r="BK22" s="175"/>
      <c r="BL22" s="187"/>
      <c r="BM22" s="203"/>
      <c r="BN22" s="189"/>
      <c r="BO22" s="204"/>
      <c r="BP22" s="174"/>
      <c r="BQ22" s="174"/>
      <c r="BR22" s="174"/>
      <c r="BS22" s="174"/>
      <c r="BT22" s="175"/>
      <c r="BU22" s="174"/>
      <c r="BV22" s="174"/>
      <c r="BW22" s="179"/>
      <c r="BX22" s="174"/>
      <c r="BY22" s="174"/>
      <c r="BZ22" s="180"/>
      <c r="CA22" s="181"/>
    </row>
    <row r="23" spans="1:79" ht="21.75" customHeight="1">
      <c r="A23" s="485" t="s">
        <v>144</v>
      </c>
      <c r="B23" s="485"/>
      <c r="C23" s="485"/>
      <c r="D23" s="173"/>
      <c r="E23" s="174">
        <f aca="true" t="shared" si="15" ref="E23:O23">SUM(E25:E26)</f>
        <v>0</v>
      </c>
      <c r="F23" s="174">
        <f t="shared" si="15"/>
        <v>1606831552.3400002</v>
      </c>
      <c r="G23" s="174">
        <f t="shared" si="15"/>
        <v>0</v>
      </c>
      <c r="H23" s="174">
        <f t="shared" si="15"/>
        <v>250832818</v>
      </c>
      <c r="I23" s="175">
        <f t="shared" si="15"/>
        <v>90435511.32</v>
      </c>
      <c r="J23" s="174">
        <f t="shared" si="15"/>
        <v>484109482.33000004</v>
      </c>
      <c r="K23" s="174">
        <f t="shared" si="15"/>
        <v>103688622.3</v>
      </c>
      <c r="L23" s="174">
        <f t="shared" si="15"/>
        <v>83998381.75</v>
      </c>
      <c r="M23" s="174">
        <f t="shared" si="15"/>
        <v>0</v>
      </c>
      <c r="N23" s="174">
        <f t="shared" si="15"/>
        <v>0</v>
      </c>
      <c r="O23" s="175">
        <f t="shared" si="15"/>
        <v>0</v>
      </c>
      <c r="P23" s="484" t="s">
        <v>144</v>
      </c>
      <c r="Q23" s="484"/>
      <c r="R23" s="484"/>
      <c r="S23" s="176"/>
      <c r="T23" s="174">
        <f aca="true" t="shared" si="16" ref="T23:AE23">SUM(T25:T26)</f>
        <v>0</v>
      </c>
      <c r="U23" s="174">
        <f t="shared" si="16"/>
        <v>0</v>
      </c>
      <c r="V23" s="174">
        <f t="shared" si="16"/>
        <v>0</v>
      </c>
      <c r="W23" s="174">
        <f t="shared" si="16"/>
        <v>0</v>
      </c>
      <c r="X23" s="175">
        <f t="shared" si="16"/>
        <v>0</v>
      </c>
      <c r="Y23" s="174">
        <f t="shared" si="16"/>
        <v>0</v>
      </c>
      <c r="Z23" s="174">
        <f t="shared" si="16"/>
        <v>0</v>
      </c>
      <c r="AA23" s="174">
        <f t="shared" si="16"/>
        <v>0</v>
      </c>
      <c r="AB23" s="174">
        <f t="shared" si="16"/>
        <v>0</v>
      </c>
      <c r="AC23" s="174">
        <f t="shared" si="16"/>
        <v>0</v>
      </c>
      <c r="AD23" s="177">
        <f t="shared" si="16"/>
        <v>180969615.53</v>
      </c>
      <c r="AE23" s="175">
        <f t="shared" si="16"/>
        <v>0</v>
      </c>
      <c r="AF23" s="484" t="s">
        <v>144</v>
      </c>
      <c r="AG23" s="484"/>
      <c r="AH23" s="484"/>
      <c r="AI23" s="176"/>
      <c r="AJ23" s="174">
        <f aca="true" t="shared" si="17" ref="AJ23:AU23">SUM(AJ25:AJ26)</f>
        <v>0</v>
      </c>
      <c r="AK23" s="174">
        <f t="shared" si="17"/>
        <v>23487693.82</v>
      </c>
      <c r="AL23" s="174">
        <f t="shared" si="17"/>
        <v>0</v>
      </c>
      <c r="AM23" s="177">
        <f t="shared" si="17"/>
        <v>0</v>
      </c>
      <c r="AN23" s="175">
        <f t="shared" si="17"/>
        <v>0</v>
      </c>
      <c r="AO23" s="174">
        <f t="shared" si="17"/>
        <v>9538229</v>
      </c>
      <c r="AP23" s="174">
        <f t="shared" si="17"/>
        <v>0</v>
      </c>
      <c r="AQ23" s="174">
        <f t="shared" si="17"/>
        <v>0</v>
      </c>
      <c r="AR23" s="174">
        <f t="shared" si="17"/>
        <v>0</v>
      </c>
      <c r="AS23" s="177">
        <f t="shared" si="17"/>
        <v>0</v>
      </c>
      <c r="AT23" s="174">
        <f t="shared" si="17"/>
        <v>0</v>
      </c>
      <c r="AU23" s="175">
        <f t="shared" si="17"/>
        <v>0</v>
      </c>
      <c r="AV23" s="484" t="s">
        <v>144</v>
      </c>
      <c r="AW23" s="484"/>
      <c r="AX23" s="484"/>
      <c r="AY23" s="176"/>
      <c r="AZ23" s="174">
        <f aca="true" t="shared" si="18" ref="AZ23:BK23">SUM(AZ25:AZ26)</f>
        <v>0</v>
      </c>
      <c r="BA23" s="178">
        <f t="shared" si="18"/>
        <v>0</v>
      </c>
      <c r="BB23" s="177">
        <f t="shared" si="18"/>
        <v>0</v>
      </c>
      <c r="BC23" s="174">
        <f t="shared" si="18"/>
        <v>0</v>
      </c>
      <c r="BD23" s="175">
        <f t="shared" si="18"/>
        <v>0</v>
      </c>
      <c r="BE23" s="174">
        <f t="shared" si="18"/>
        <v>0</v>
      </c>
      <c r="BF23" s="174">
        <f t="shared" si="18"/>
        <v>0</v>
      </c>
      <c r="BG23" s="174">
        <f t="shared" si="18"/>
        <v>0</v>
      </c>
      <c r="BH23" s="174">
        <f t="shared" si="18"/>
        <v>0</v>
      </c>
      <c r="BI23" s="174">
        <f t="shared" si="18"/>
        <v>0</v>
      </c>
      <c r="BJ23" s="174">
        <f t="shared" si="18"/>
        <v>0</v>
      </c>
      <c r="BK23" s="175">
        <f t="shared" si="18"/>
        <v>0</v>
      </c>
      <c r="BL23" s="484" t="s">
        <v>144</v>
      </c>
      <c r="BM23" s="484"/>
      <c r="BN23" s="484"/>
      <c r="BO23" s="176"/>
      <c r="BP23" s="174">
        <f aca="true" t="shared" si="19" ref="BP23:BY23">SUM(BP25:BP26)</f>
        <v>0</v>
      </c>
      <c r="BQ23" s="174">
        <f t="shared" si="19"/>
        <v>0</v>
      </c>
      <c r="BR23" s="174">
        <f t="shared" si="19"/>
        <v>0</v>
      </c>
      <c r="BS23" s="174">
        <f t="shared" si="19"/>
        <v>0</v>
      </c>
      <c r="BT23" s="175">
        <f t="shared" si="19"/>
        <v>0</v>
      </c>
      <c r="BU23" s="174">
        <f t="shared" si="19"/>
        <v>0</v>
      </c>
      <c r="BV23" s="174">
        <f t="shared" si="19"/>
        <v>34667365</v>
      </c>
      <c r="BW23" s="179">
        <f t="shared" si="19"/>
        <v>2868559271.3900003</v>
      </c>
      <c r="BX23" s="174">
        <f t="shared" si="19"/>
        <v>0</v>
      </c>
      <c r="BY23" s="174">
        <f t="shared" si="19"/>
        <v>2868559271.3900003</v>
      </c>
      <c r="BZ23" s="180">
        <f>BY23-E23</f>
        <v>2868559271.3900003</v>
      </c>
      <c r="CA23" s="181">
        <f>IF(E23&gt;0,((BZ23/E23)*100),0)</f>
        <v>0</v>
      </c>
    </row>
    <row r="24" spans="1:79" ht="10.5" customHeight="1">
      <c r="A24" s="183"/>
      <c r="B24" s="184"/>
      <c r="C24" s="198"/>
      <c r="D24" s="186"/>
      <c r="E24" s="174"/>
      <c r="F24" s="174"/>
      <c r="G24" s="174"/>
      <c r="H24" s="174"/>
      <c r="I24" s="175"/>
      <c r="J24" s="174"/>
      <c r="K24" s="174"/>
      <c r="L24" s="174"/>
      <c r="M24" s="174"/>
      <c r="N24" s="174"/>
      <c r="O24" s="175"/>
      <c r="P24" s="187"/>
      <c r="Q24" s="188"/>
      <c r="R24" s="199"/>
      <c r="S24" s="190"/>
      <c r="T24" s="174"/>
      <c r="U24" s="174"/>
      <c r="V24" s="174"/>
      <c r="W24" s="174"/>
      <c r="X24" s="175"/>
      <c r="Y24" s="174"/>
      <c r="Z24" s="174"/>
      <c r="AA24" s="174"/>
      <c r="AB24" s="174"/>
      <c r="AC24" s="174"/>
      <c r="AD24" s="177"/>
      <c r="AE24" s="175"/>
      <c r="AF24" s="187"/>
      <c r="AG24" s="188"/>
      <c r="AH24" s="199"/>
      <c r="AI24" s="190"/>
      <c r="AJ24" s="174"/>
      <c r="AK24" s="174"/>
      <c r="AL24" s="174"/>
      <c r="AM24" s="177"/>
      <c r="AN24" s="175"/>
      <c r="AO24" s="174"/>
      <c r="AP24" s="174"/>
      <c r="AQ24" s="174"/>
      <c r="AR24" s="174"/>
      <c r="AS24" s="177"/>
      <c r="AT24" s="174"/>
      <c r="AU24" s="175"/>
      <c r="AV24" s="187"/>
      <c r="AW24" s="188"/>
      <c r="AX24" s="199"/>
      <c r="AY24" s="190"/>
      <c r="AZ24" s="174"/>
      <c r="BA24" s="178"/>
      <c r="BB24" s="177"/>
      <c r="BC24" s="174"/>
      <c r="BD24" s="175"/>
      <c r="BE24" s="174"/>
      <c r="BF24" s="174"/>
      <c r="BG24" s="174"/>
      <c r="BH24" s="174"/>
      <c r="BI24" s="174"/>
      <c r="BJ24" s="174"/>
      <c r="BK24" s="175"/>
      <c r="BL24" s="187"/>
      <c r="BM24" s="188"/>
      <c r="BN24" s="199"/>
      <c r="BO24" s="190"/>
      <c r="BP24" s="174"/>
      <c r="BQ24" s="174"/>
      <c r="BR24" s="174"/>
      <c r="BS24" s="174"/>
      <c r="BT24" s="175"/>
      <c r="BU24" s="174"/>
      <c r="BV24" s="174"/>
      <c r="BW24" s="179"/>
      <c r="BX24" s="174"/>
      <c r="BY24" s="174"/>
      <c r="BZ24" s="180"/>
      <c r="CA24" s="181"/>
    </row>
    <row r="25" spans="1:79" ht="18.75" customHeight="1">
      <c r="A25" s="183"/>
      <c r="B25" s="483" t="s">
        <v>145</v>
      </c>
      <c r="C25" s="483"/>
      <c r="D25" s="186"/>
      <c r="E25" s="191">
        <v>0</v>
      </c>
      <c r="F25" s="191">
        <v>585827456.34</v>
      </c>
      <c r="G25" s="191">
        <v>0</v>
      </c>
      <c r="H25" s="191">
        <v>250832818</v>
      </c>
      <c r="I25" s="192">
        <v>90435511.32</v>
      </c>
      <c r="J25" s="191">
        <v>317230215.93</v>
      </c>
      <c r="K25" s="191">
        <v>103688622.3</v>
      </c>
      <c r="L25" s="191">
        <v>83998381.75</v>
      </c>
      <c r="M25" s="191">
        <v>0</v>
      </c>
      <c r="N25" s="191">
        <v>0</v>
      </c>
      <c r="O25" s="192">
        <v>0</v>
      </c>
      <c r="P25" s="187"/>
      <c r="Q25" s="483" t="s">
        <v>145</v>
      </c>
      <c r="R25" s="483"/>
      <c r="S25" s="190"/>
      <c r="T25" s="191">
        <v>0</v>
      </c>
      <c r="U25" s="191">
        <v>0</v>
      </c>
      <c r="V25" s="191">
        <v>0</v>
      </c>
      <c r="W25" s="191">
        <v>0</v>
      </c>
      <c r="X25" s="192">
        <v>0</v>
      </c>
      <c r="Y25" s="191">
        <v>0</v>
      </c>
      <c r="Z25" s="191">
        <v>0</v>
      </c>
      <c r="AA25" s="191">
        <v>0</v>
      </c>
      <c r="AB25" s="191">
        <v>0</v>
      </c>
      <c r="AC25" s="191">
        <v>0</v>
      </c>
      <c r="AD25" s="193">
        <v>180969615.53</v>
      </c>
      <c r="AE25" s="192">
        <v>0</v>
      </c>
      <c r="AF25" s="187"/>
      <c r="AG25" s="483" t="s">
        <v>145</v>
      </c>
      <c r="AH25" s="483"/>
      <c r="AI25" s="190"/>
      <c r="AJ25" s="191">
        <v>0</v>
      </c>
      <c r="AK25" s="191">
        <v>23487693.82</v>
      </c>
      <c r="AL25" s="191">
        <v>0</v>
      </c>
      <c r="AM25" s="193">
        <v>0</v>
      </c>
      <c r="AN25" s="192">
        <v>0</v>
      </c>
      <c r="AO25" s="191">
        <v>9538229</v>
      </c>
      <c r="AP25" s="191">
        <v>0</v>
      </c>
      <c r="AQ25" s="191">
        <v>0</v>
      </c>
      <c r="AR25" s="191">
        <v>0</v>
      </c>
      <c r="AS25" s="193">
        <v>0</v>
      </c>
      <c r="AT25" s="191">
        <v>0</v>
      </c>
      <c r="AU25" s="192">
        <v>0</v>
      </c>
      <c r="AV25" s="187"/>
      <c r="AW25" s="483" t="s">
        <v>145</v>
      </c>
      <c r="AX25" s="483"/>
      <c r="AY25" s="190"/>
      <c r="AZ25" s="191">
        <v>0</v>
      </c>
      <c r="BA25" s="194">
        <v>0</v>
      </c>
      <c r="BB25" s="193">
        <v>0</v>
      </c>
      <c r="BC25" s="191">
        <v>0</v>
      </c>
      <c r="BD25" s="192">
        <v>0</v>
      </c>
      <c r="BE25" s="191">
        <v>0</v>
      </c>
      <c r="BF25" s="191">
        <v>0</v>
      </c>
      <c r="BG25" s="191">
        <v>0</v>
      </c>
      <c r="BH25" s="191">
        <v>0</v>
      </c>
      <c r="BI25" s="191">
        <v>0</v>
      </c>
      <c r="BJ25" s="191">
        <v>0</v>
      </c>
      <c r="BK25" s="192">
        <v>0</v>
      </c>
      <c r="BL25" s="187"/>
      <c r="BM25" s="483" t="s">
        <v>145</v>
      </c>
      <c r="BN25" s="483"/>
      <c r="BO25" s="190"/>
      <c r="BP25" s="191">
        <v>0</v>
      </c>
      <c r="BQ25" s="191">
        <v>0</v>
      </c>
      <c r="BR25" s="191">
        <v>0</v>
      </c>
      <c r="BS25" s="191">
        <v>0</v>
      </c>
      <c r="BT25" s="192">
        <v>0</v>
      </c>
      <c r="BU25" s="191">
        <v>0</v>
      </c>
      <c r="BV25" s="191">
        <v>34667365</v>
      </c>
      <c r="BW25" s="179">
        <f>SUM(F25:BV25)</f>
        <v>1680675908.99</v>
      </c>
      <c r="BX25" s="191">
        <v>0</v>
      </c>
      <c r="BY25" s="174">
        <f>BW25+BX25</f>
        <v>1680675908.99</v>
      </c>
      <c r="BZ25" s="180">
        <f>BY25-E25</f>
        <v>1680675908.99</v>
      </c>
      <c r="CA25" s="181">
        <f>IF(E25&gt;0,((BZ25/E25)*100),0)</f>
        <v>0</v>
      </c>
    </row>
    <row r="26" spans="1:79" ht="18.75" customHeight="1">
      <c r="A26" s="183"/>
      <c r="B26" s="483" t="s">
        <v>146</v>
      </c>
      <c r="C26" s="483"/>
      <c r="D26" s="186"/>
      <c r="E26" s="191">
        <v>0</v>
      </c>
      <c r="F26" s="191">
        <v>1021004096</v>
      </c>
      <c r="G26" s="191">
        <v>0</v>
      </c>
      <c r="H26" s="191">
        <v>0</v>
      </c>
      <c r="I26" s="192">
        <v>0</v>
      </c>
      <c r="J26" s="191">
        <v>166879266.4</v>
      </c>
      <c r="K26" s="191">
        <v>0</v>
      </c>
      <c r="L26" s="191">
        <v>0</v>
      </c>
      <c r="M26" s="191">
        <v>0</v>
      </c>
      <c r="N26" s="191">
        <v>0</v>
      </c>
      <c r="O26" s="192">
        <v>0</v>
      </c>
      <c r="P26" s="187"/>
      <c r="Q26" s="483" t="s">
        <v>146</v>
      </c>
      <c r="R26" s="483"/>
      <c r="S26" s="190"/>
      <c r="T26" s="191">
        <v>0</v>
      </c>
      <c r="U26" s="191">
        <v>0</v>
      </c>
      <c r="V26" s="191">
        <v>0</v>
      </c>
      <c r="W26" s="191">
        <v>0</v>
      </c>
      <c r="X26" s="192">
        <v>0</v>
      </c>
      <c r="Y26" s="191">
        <v>0</v>
      </c>
      <c r="Z26" s="191">
        <v>0</v>
      </c>
      <c r="AA26" s="191">
        <v>0</v>
      </c>
      <c r="AB26" s="191">
        <v>0</v>
      </c>
      <c r="AC26" s="191">
        <v>0</v>
      </c>
      <c r="AD26" s="193">
        <v>0</v>
      </c>
      <c r="AE26" s="192">
        <v>0</v>
      </c>
      <c r="AF26" s="187"/>
      <c r="AG26" s="483" t="s">
        <v>146</v>
      </c>
      <c r="AH26" s="483"/>
      <c r="AI26" s="190"/>
      <c r="AJ26" s="191">
        <v>0</v>
      </c>
      <c r="AK26" s="191">
        <v>0</v>
      </c>
      <c r="AL26" s="191">
        <v>0</v>
      </c>
      <c r="AM26" s="193">
        <v>0</v>
      </c>
      <c r="AN26" s="192">
        <v>0</v>
      </c>
      <c r="AO26" s="191">
        <v>0</v>
      </c>
      <c r="AP26" s="191">
        <v>0</v>
      </c>
      <c r="AQ26" s="191">
        <v>0</v>
      </c>
      <c r="AR26" s="191">
        <v>0</v>
      </c>
      <c r="AS26" s="193">
        <v>0</v>
      </c>
      <c r="AT26" s="191">
        <v>0</v>
      </c>
      <c r="AU26" s="192">
        <v>0</v>
      </c>
      <c r="AV26" s="187"/>
      <c r="AW26" s="483" t="s">
        <v>146</v>
      </c>
      <c r="AX26" s="483"/>
      <c r="AY26" s="190"/>
      <c r="AZ26" s="191">
        <v>0</v>
      </c>
      <c r="BA26" s="194">
        <v>0</v>
      </c>
      <c r="BB26" s="193">
        <v>0</v>
      </c>
      <c r="BC26" s="191">
        <v>0</v>
      </c>
      <c r="BD26" s="192">
        <v>0</v>
      </c>
      <c r="BE26" s="191">
        <v>0</v>
      </c>
      <c r="BF26" s="191">
        <v>0</v>
      </c>
      <c r="BG26" s="191">
        <v>0</v>
      </c>
      <c r="BH26" s="191">
        <v>0</v>
      </c>
      <c r="BI26" s="191">
        <v>0</v>
      </c>
      <c r="BJ26" s="191">
        <v>0</v>
      </c>
      <c r="BK26" s="192">
        <v>0</v>
      </c>
      <c r="BL26" s="187"/>
      <c r="BM26" s="483" t="s">
        <v>146</v>
      </c>
      <c r="BN26" s="483"/>
      <c r="BO26" s="190"/>
      <c r="BP26" s="191">
        <v>0</v>
      </c>
      <c r="BQ26" s="191">
        <v>0</v>
      </c>
      <c r="BR26" s="191">
        <v>0</v>
      </c>
      <c r="BS26" s="191">
        <v>0</v>
      </c>
      <c r="BT26" s="192">
        <v>0</v>
      </c>
      <c r="BU26" s="191">
        <v>0</v>
      </c>
      <c r="BV26" s="191">
        <v>0</v>
      </c>
      <c r="BW26" s="179">
        <f>SUM(F26:BV26)</f>
        <v>1187883362.4</v>
      </c>
      <c r="BX26" s="191">
        <v>0</v>
      </c>
      <c r="BY26" s="174">
        <f>BW26+BX26</f>
        <v>1187883362.4</v>
      </c>
      <c r="BZ26" s="180">
        <f>BY26-E26</f>
        <v>1187883362.4</v>
      </c>
      <c r="CA26" s="181">
        <f>IF(E26&gt;0,((BZ26/E26)*100),0)</f>
        <v>0</v>
      </c>
    </row>
    <row r="27" spans="1:79" ht="18.75" customHeight="1">
      <c r="A27" s="183"/>
      <c r="B27" s="483" t="s">
        <v>147</v>
      </c>
      <c r="C27" s="483"/>
      <c r="D27" s="186"/>
      <c r="E27" s="191"/>
      <c r="F27" s="174"/>
      <c r="G27" s="174"/>
      <c r="H27" s="174"/>
      <c r="I27" s="175"/>
      <c r="J27" s="174"/>
      <c r="K27" s="174"/>
      <c r="L27" s="174"/>
      <c r="M27" s="174"/>
      <c r="N27" s="174"/>
      <c r="O27" s="175"/>
      <c r="P27" s="187"/>
      <c r="Q27" s="483" t="s">
        <v>147</v>
      </c>
      <c r="R27" s="483"/>
      <c r="S27" s="190"/>
      <c r="T27" s="174"/>
      <c r="U27" s="174"/>
      <c r="V27" s="174"/>
      <c r="W27" s="174"/>
      <c r="X27" s="175"/>
      <c r="Y27" s="174"/>
      <c r="Z27" s="174"/>
      <c r="AA27" s="174"/>
      <c r="AB27" s="174"/>
      <c r="AC27" s="174"/>
      <c r="AD27" s="177"/>
      <c r="AE27" s="175"/>
      <c r="AF27" s="187"/>
      <c r="AG27" s="483" t="s">
        <v>147</v>
      </c>
      <c r="AH27" s="483"/>
      <c r="AI27" s="190"/>
      <c r="AJ27" s="174"/>
      <c r="AK27" s="174"/>
      <c r="AL27" s="174"/>
      <c r="AM27" s="177"/>
      <c r="AN27" s="175"/>
      <c r="AO27" s="174"/>
      <c r="AP27" s="174"/>
      <c r="AQ27" s="174"/>
      <c r="AR27" s="174"/>
      <c r="AS27" s="177"/>
      <c r="AT27" s="174"/>
      <c r="AU27" s="175"/>
      <c r="AV27" s="187"/>
      <c r="AW27" s="483" t="s">
        <v>147</v>
      </c>
      <c r="AX27" s="483"/>
      <c r="AY27" s="190"/>
      <c r="AZ27" s="174"/>
      <c r="BA27" s="178"/>
      <c r="BB27" s="177"/>
      <c r="BC27" s="174"/>
      <c r="BD27" s="175"/>
      <c r="BE27" s="174"/>
      <c r="BF27" s="174"/>
      <c r="BG27" s="174"/>
      <c r="BH27" s="174"/>
      <c r="BI27" s="174"/>
      <c r="BJ27" s="174"/>
      <c r="BK27" s="175"/>
      <c r="BL27" s="187"/>
      <c r="BM27" s="483" t="s">
        <v>147</v>
      </c>
      <c r="BN27" s="483"/>
      <c r="BO27" s="190"/>
      <c r="BP27" s="174"/>
      <c r="BQ27" s="174"/>
      <c r="BR27" s="174"/>
      <c r="BS27" s="174"/>
      <c r="BT27" s="175"/>
      <c r="BU27" s="174"/>
      <c r="BV27" s="174"/>
      <c r="BW27" s="179"/>
      <c r="BX27" s="174"/>
      <c r="BY27" s="174"/>
      <c r="BZ27" s="180"/>
      <c r="CA27" s="181"/>
    </row>
    <row r="28" spans="1:79" ht="12" customHeight="1">
      <c r="A28" s="183"/>
      <c r="B28" s="184"/>
      <c r="C28" s="182"/>
      <c r="D28" s="186"/>
      <c r="E28" s="174"/>
      <c r="F28" s="174"/>
      <c r="G28" s="174"/>
      <c r="H28" s="174"/>
      <c r="I28" s="175"/>
      <c r="J28" s="174"/>
      <c r="K28" s="174"/>
      <c r="L28" s="174"/>
      <c r="M28" s="174"/>
      <c r="N28" s="174"/>
      <c r="O28" s="175"/>
      <c r="P28" s="187"/>
      <c r="Q28" s="188"/>
      <c r="R28" s="205"/>
      <c r="S28" s="190"/>
      <c r="T28" s="174"/>
      <c r="U28" s="174"/>
      <c r="V28" s="174"/>
      <c r="W28" s="174"/>
      <c r="X28" s="175"/>
      <c r="Y28" s="174"/>
      <c r="Z28" s="174"/>
      <c r="AA28" s="174"/>
      <c r="AB28" s="174"/>
      <c r="AC28" s="174"/>
      <c r="AD28" s="177"/>
      <c r="AE28" s="175"/>
      <c r="AF28" s="187"/>
      <c r="AG28" s="483"/>
      <c r="AH28" s="483"/>
      <c r="AI28" s="190"/>
      <c r="AJ28" s="174"/>
      <c r="AK28" s="174"/>
      <c r="AL28" s="174"/>
      <c r="AM28" s="177"/>
      <c r="AN28" s="175"/>
      <c r="AO28" s="174"/>
      <c r="AP28" s="174"/>
      <c r="AQ28" s="174"/>
      <c r="AR28" s="174"/>
      <c r="AS28" s="177"/>
      <c r="AT28" s="174"/>
      <c r="AU28" s="175"/>
      <c r="AV28" s="187"/>
      <c r="AW28" s="188"/>
      <c r="AX28" s="205"/>
      <c r="AY28" s="190"/>
      <c r="AZ28" s="174"/>
      <c r="BA28" s="178"/>
      <c r="BB28" s="177"/>
      <c r="BC28" s="174"/>
      <c r="BD28" s="175"/>
      <c r="BE28" s="174"/>
      <c r="BF28" s="174"/>
      <c r="BG28" s="174"/>
      <c r="BH28" s="174"/>
      <c r="BI28" s="174"/>
      <c r="BJ28" s="174"/>
      <c r="BK28" s="175"/>
      <c r="BL28" s="187"/>
      <c r="BM28" s="188"/>
      <c r="BN28" s="205"/>
      <c r="BO28" s="190"/>
      <c r="BP28" s="174"/>
      <c r="BQ28" s="174"/>
      <c r="BR28" s="174"/>
      <c r="BS28" s="174"/>
      <c r="BT28" s="175"/>
      <c r="BU28" s="174"/>
      <c r="BV28" s="174"/>
      <c r="BW28" s="179"/>
      <c r="BX28" s="174"/>
      <c r="BY28" s="174"/>
      <c r="BZ28" s="180"/>
      <c r="CA28" s="181"/>
    </row>
    <row r="29" spans="1:79" ht="21.75" customHeight="1">
      <c r="A29" s="485" t="s">
        <v>148</v>
      </c>
      <c r="B29" s="485"/>
      <c r="C29" s="485"/>
      <c r="D29" s="173"/>
      <c r="E29" s="174">
        <f aca="true" t="shared" si="20" ref="E29:O29">SUM(E31:E34)</f>
        <v>0</v>
      </c>
      <c r="F29" s="174">
        <f t="shared" si="20"/>
        <v>1021004096</v>
      </c>
      <c r="G29" s="174">
        <f t="shared" si="20"/>
        <v>0</v>
      </c>
      <c r="H29" s="174">
        <f t="shared" si="20"/>
        <v>250832818</v>
      </c>
      <c r="I29" s="175">
        <f t="shared" si="20"/>
        <v>90435511.32</v>
      </c>
      <c r="J29" s="174">
        <f t="shared" si="20"/>
        <v>166879266.4</v>
      </c>
      <c r="K29" s="174">
        <f t="shared" si="20"/>
        <v>103688622.3</v>
      </c>
      <c r="L29" s="174">
        <f t="shared" si="20"/>
        <v>83998381.75</v>
      </c>
      <c r="M29" s="174">
        <f t="shared" si="20"/>
        <v>0</v>
      </c>
      <c r="N29" s="174">
        <f t="shared" si="20"/>
        <v>0</v>
      </c>
      <c r="O29" s="175">
        <f t="shared" si="20"/>
        <v>0</v>
      </c>
      <c r="P29" s="484" t="s">
        <v>148</v>
      </c>
      <c r="Q29" s="484"/>
      <c r="R29" s="484"/>
      <c r="S29" s="176"/>
      <c r="T29" s="174">
        <f aca="true" t="shared" si="21" ref="T29:AE29">SUM(T31:T34)</f>
        <v>0</v>
      </c>
      <c r="U29" s="174">
        <f t="shared" si="21"/>
        <v>0</v>
      </c>
      <c r="V29" s="174">
        <f t="shared" si="21"/>
        <v>0</v>
      </c>
      <c r="W29" s="174">
        <f t="shared" si="21"/>
        <v>0</v>
      </c>
      <c r="X29" s="175">
        <f t="shared" si="21"/>
        <v>0</v>
      </c>
      <c r="Y29" s="174">
        <f t="shared" si="21"/>
        <v>0</v>
      </c>
      <c r="Z29" s="174">
        <f t="shared" si="21"/>
        <v>0</v>
      </c>
      <c r="AA29" s="174">
        <f t="shared" si="21"/>
        <v>0</v>
      </c>
      <c r="AB29" s="174">
        <f t="shared" si="21"/>
        <v>0</v>
      </c>
      <c r="AC29" s="174">
        <f t="shared" si="21"/>
        <v>0</v>
      </c>
      <c r="AD29" s="177">
        <f t="shared" si="21"/>
        <v>180969615.53</v>
      </c>
      <c r="AE29" s="175">
        <f t="shared" si="21"/>
        <v>0</v>
      </c>
      <c r="AF29" s="484" t="s">
        <v>148</v>
      </c>
      <c r="AG29" s="484"/>
      <c r="AH29" s="484"/>
      <c r="AI29" s="176"/>
      <c r="AJ29" s="174">
        <f aca="true" t="shared" si="22" ref="AJ29:AU29">SUM(AJ31:AJ34)</f>
        <v>0</v>
      </c>
      <c r="AK29" s="174">
        <f t="shared" si="22"/>
        <v>23487693.82</v>
      </c>
      <c r="AL29" s="174">
        <f t="shared" si="22"/>
        <v>0</v>
      </c>
      <c r="AM29" s="177">
        <f t="shared" si="22"/>
        <v>0</v>
      </c>
      <c r="AN29" s="175">
        <f t="shared" si="22"/>
        <v>0</v>
      </c>
      <c r="AO29" s="174">
        <f t="shared" si="22"/>
        <v>9538229</v>
      </c>
      <c r="AP29" s="174">
        <f t="shared" si="22"/>
        <v>0</v>
      </c>
      <c r="AQ29" s="174">
        <f t="shared" si="22"/>
        <v>0</v>
      </c>
      <c r="AR29" s="174">
        <f t="shared" si="22"/>
        <v>0</v>
      </c>
      <c r="AS29" s="177">
        <f t="shared" si="22"/>
        <v>0</v>
      </c>
      <c r="AT29" s="174">
        <f t="shared" si="22"/>
        <v>0</v>
      </c>
      <c r="AU29" s="175">
        <f t="shared" si="22"/>
        <v>0</v>
      </c>
      <c r="AV29" s="484" t="s">
        <v>148</v>
      </c>
      <c r="AW29" s="484"/>
      <c r="AX29" s="484"/>
      <c r="AY29" s="176"/>
      <c r="AZ29" s="174">
        <f aca="true" t="shared" si="23" ref="AZ29:BK29">SUM(AZ31:AZ34)</f>
        <v>0</v>
      </c>
      <c r="BA29" s="178">
        <f t="shared" si="23"/>
        <v>0</v>
      </c>
      <c r="BB29" s="177">
        <f t="shared" si="23"/>
        <v>0</v>
      </c>
      <c r="BC29" s="174">
        <f t="shared" si="23"/>
        <v>0</v>
      </c>
      <c r="BD29" s="175">
        <f t="shared" si="23"/>
        <v>0</v>
      </c>
      <c r="BE29" s="174">
        <f t="shared" si="23"/>
        <v>0</v>
      </c>
      <c r="BF29" s="174">
        <f t="shared" si="23"/>
        <v>0</v>
      </c>
      <c r="BG29" s="174">
        <f t="shared" si="23"/>
        <v>0</v>
      </c>
      <c r="BH29" s="174">
        <f t="shared" si="23"/>
        <v>0</v>
      </c>
      <c r="BI29" s="174">
        <f t="shared" si="23"/>
        <v>0</v>
      </c>
      <c r="BJ29" s="174">
        <f t="shared" si="23"/>
        <v>0</v>
      </c>
      <c r="BK29" s="175">
        <f t="shared" si="23"/>
        <v>0</v>
      </c>
      <c r="BL29" s="484" t="s">
        <v>148</v>
      </c>
      <c r="BM29" s="484"/>
      <c r="BN29" s="484"/>
      <c r="BO29" s="176"/>
      <c r="BP29" s="174">
        <f aca="true" t="shared" si="24" ref="BP29:BY29">SUM(BP31:BP34)</f>
        <v>0</v>
      </c>
      <c r="BQ29" s="174">
        <f t="shared" si="24"/>
        <v>0</v>
      </c>
      <c r="BR29" s="174">
        <f t="shared" si="24"/>
        <v>0</v>
      </c>
      <c r="BS29" s="174">
        <f t="shared" si="24"/>
        <v>0</v>
      </c>
      <c r="BT29" s="175">
        <f t="shared" si="24"/>
        <v>0</v>
      </c>
      <c r="BU29" s="174">
        <f t="shared" si="24"/>
        <v>0</v>
      </c>
      <c r="BV29" s="174">
        <f t="shared" si="24"/>
        <v>34667365</v>
      </c>
      <c r="BW29" s="179">
        <f t="shared" si="24"/>
        <v>1965501599.1200001</v>
      </c>
      <c r="BX29" s="174">
        <f t="shared" si="24"/>
        <v>0</v>
      </c>
      <c r="BY29" s="174">
        <f t="shared" si="24"/>
        <v>1965501599.1200001</v>
      </c>
      <c r="BZ29" s="180">
        <f>BY29-E29</f>
        <v>1965501599.1200001</v>
      </c>
      <c r="CA29" s="181">
        <f>IF(E29&gt;0,((BZ29/E29)*100),0)</f>
        <v>0</v>
      </c>
    </row>
    <row r="30" spans="1:79" ht="12" customHeight="1">
      <c r="A30" s="183"/>
      <c r="B30" s="184"/>
      <c r="C30" s="198"/>
      <c r="D30" s="186"/>
      <c r="E30" s="174"/>
      <c r="F30" s="174"/>
      <c r="G30" s="174"/>
      <c r="H30" s="174"/>
      <c r="I30" s="175"/>
      <c r="J30" s="174"/>
      <c r="K30" s="174"/>
      <c r="L30" s="174"/>
      <c r="M30" s="174"/>
      <c r="N30" s="174"/>
      <c r="O30" s="175"/>
      <c r="P30" s="187"/>
      <c r="Q30" s="188"/>
      <c r="R30" s="199"/>
      <c r="S30" s="190"/>
      <c r="T30" s="174"/>
      <c r="U30" s="174"/>
      <c r="V30" s="174"/>
      <c r="W30" s="174"/>
      <c r="X30" s="175"/>
      <c r="Y30" s="174"/>
      <c r="Z30" s="174"/>
      <c r="AA30" s="174"/>
      <c r="AB30" s="174"/>
      <c r="AC30" s="174"/>
      <c r="AD30" s="177"/>
      <c r="AE30" s="175"/>
      <c r="AF30" s="187"/>
      <c r="AG30" s="188"/>
      <c r="AH30" s="199"/>
      <c r="AI30" s="190"/>
      <c r="AJ30" s="174"/>
      <c r="AK30" s="174"/>
      <c r="AL30" s="174"/>
      <c r="AM30" s="177"/>
      <c r="AN30" s="175"/>
      <c r="AO30" s="174"/>
      <c r="AP30" s="174"/>
      <c r="AQ30" s="174"/>
      <c r="AR30" s="174"/>
      <c r="AS30" s="177"/>
      <c r="AT30" s="174"/>
      <c r="AU30" s="175"/>
      <c r="AV30" s="187"/>
      <c r="AW30" s="188"/>
      <c r="AX30" s="199"/>
      <c r="AY30" s="190"/>
      <c r="AZ30" s="174"/>
      <c r="BA30" s="178"/>
      <c r="BB30" s="177"/>
      <c r="BC30" s="174"/>
      <c r="BD30" s="175"/>
      <c r="BE30" s="174"/>
      <c r="BF30" s="174"/>
      <c r="BG30" s="174"/>
      <c r="BH30" s="174"/>
      <c r="BI30" s="174"/>
      <c r="BJ30" s="174"/>
      <c r="BK30" s="175"/>
      <c r="BL30" s="187"/>
      <c r="BM30" s="188"/>
      <c r="BN30" s="199"/>
      <c r="BO30" s="190"/>
      <c r="BP30" s="174"/>
      <c r="BQ30" s="174"/>
      <c r="BR30" s="174"/>
      <c r="BS30" s="174"/>
      <c r="BT30" s="175"/>
      <c r="BU30" s="174"/>
      <c r="BV30" s="174"/>
      <c r="BW30" s="179"/>
      <c r="BX30" s="174"/>
      <c r="BY30" s="174"/>
      <c r="BZ30" s="180"/>
      <c r="CA30" s="181"/>
    </row>
    <row r="31" spans="1:79" ht="18.75" customHeight="1">
      <c r="A31" s="183"/>
      <c r="B31" s="483" t="s">
        <v>149</v>
      </c>
      <c r="C31" s="483"/>
      <c r="D31" s="186"/>
      <c r="E31" s="191">
        <v>0</v>
      </c>
      <c r="F31" s="191">
        <v>0</v>
      </c>
      <c r="G31" s="191">
        <v>0</v>
      </c>
      <c r="H31" s="191">
        <v>250832818</v>
      </c>
      <c r="I31" s="192">
        <v>90435511.32</v>
      </c>
      <c r="J31" s="191">
        <v>0</v>
      </c>
      <c r="K31" s="191">
        <v>103688622.3</v>
      </c>
      <c r="L31" s="191">
        <v>83998381.75</v>
      </c>
      <c r="M31" s="191">
        <v>0</v>
      </c>
      <c r="N31" s="191">
        <v>0</v>
      </c>
      <c r="O31" s="192">
        <v>0</v>
      </c>
      <c r="P31" s="187"/>
      <c r="Q31" s="483" t="s">
        <v>149</v>
      </c>
      <c r="R31" s="483"/>
      <c r="S31" s="190"/>
      <c r="T31" s="191">
        <v>0</v>
      </c>
      <c r="U31" s="191">
        <v>0</v>
      </c>
      <c r="V31" s="191">
        <v>0</v>
      </c>
      <c r="W31" s="191">
        <v>0</v>
      </c>
      <c r="X31" s="192">
        <v>0</v>
      </c>
      <c r="Y31" s="191">
        <v>0</v>
      </c>
      <c r="Z31" s="191">
        <v>0</v>
      </c>
      <c r="AA31" s="191">
        <v>0</v>
      </c>
      <c r="AB31" s="191">
        <v>0</v>
      </c>
      <c r="AC31" s="191">
        <v>0</v>
      </c>
      <c r="AD31" s="193">
        <v>180969615.53</v>
      </c>
      <c r="AE31" s="192">
        <v>0</v>
      </c>
      <c r="AF31" s="187"/>
      <c r="AG31" s="483" t="s">
        <v>149</v>
      </c>
      <c r="AH31" s="483"/>
      <c r="AI31" s="190"/>
      <c r="AJ31" s="191">
        <v>0</v>
      </c>
      <c r="AK31" s="191">
        <v>23487693.82</v>
      </c>
      <c r="AL31" s="191">
        <v>0</v>
      </c>
      <c r="AM31" s="193">
        <v>0</v>
      </c>
      <c r="AN31" s="192">
        <v>0</v>
      </c>
      <c r="AO31" s="191">
        <v>9538229</v>
      </c>
      <c r="AP31" s="191">
        <v>0</v>
      </c>
      <c r="AQ31" s="191">
        <v>0</v>
      </c>
      <c r="AR31" s="191">
        <v>0</v>
      </c>
      <c r="AS31" s="193">
        <v>0</v>
      </c>
      <c r="AT31" s="191">
        <v>0</v>
      </c>
      <c r="AU31" s="192">
        <v>0</v>
      </c>
      <c r="AV31" s="187"/>
      <c r="AW31" s="483" t="s">
        <v>149</v>
      </c>
      <c r="AX31" s="483"/>
      <c r="AY31" s="190"/>
      <c r="AZ31" s="191">
        <v>0</v>
      </c>
      <c r="BA31" s="194">
        <v>0</v>
      </c>
      <c r="BB31" s="193">
        <v>0</v>
      </c>
      <c r="BC31" s="191">
        <v>0</v>
      </c>
      <c r="BD31" s="192">
        <v>0</v>
      </c>
      <c r="BE31" s="191">
        <v>0</v>
      </c>
      <c r="BF31" s="191">
        <v>0</v>
      </c>
      <c r="BG31" s="191">
        <v>0</v>
      </c>
      <c r="BH31" s="191">
        <v>0</v>
      </c>
      <c r="BI31" s="191">
        <v>0</v>
      </c>
      <c r="BJ31" s="191">
        <v>0</v>
      </c>
      <c r="BK31" s="192">
        <v>0</v>
      </c>
      <c r="BL31" s="187"/>
      <c r="BM31" s="483" t="s">
        <v>149</v>
      </c>
      <c r="BN31" s="483"/>
      <c r="BO31" s="190"/>
      <c r="BP31" s="191">
        <v>0</v>
      </c>
      <c r="BQ31" s="191">
        <v>0</v>
      </c>
      <c r="BR31" s="191">
        <v>0</v>
      </c>
      <c r="BS31" s="191">
        <v>0</v>
      </c>
      <c r="BT31" s="192">
        <v>0</v>
      </c>
      <c r="BU31" s="191">
        <v>0</v>
      </c>
      <c r="BV31" s="191">
        <v>34667365</v>
      </c>
      <c r="BW31" s="179">
        <f>SUM(F31:BV31)</f>
        <v>777618236.72</v>
      </c>
      <c r="BX31" s="191">
        <v>0</v>
      </c>
      <c r="BY31" s="174">
        <f>BW31+BX31</f>
        <v>777618236.72</v>
      </c>
      <c r="BZ31" s="180">
        <f>BY31-E31</f>
        <v>777618236.72</v>
      </c>
      <c r="CA31" s="181">
        <f>IF(E31&gt;0,((BZ31/E31)*100),0)</f>
        <v>0</v>
      </c>
    </row>
    <row r="32" spans="1:79" ht="18.75" customHeight="1">
      <c r="A32" s="183"/>
      <c r="B32" s="483" t="s">
        <v>150</v>
      </c>
      <c r="C32" s="483"/>
      <c r="D32" s="186"/>
      <c r="E32" s="191">
        <v>0</v>
      </c>
      <c r="F32" s="191">
        <v>1021004096</v>
      </c>
      <c r="G32" s="191">
        <v>0</v>
      </c>
      <c r="H32" s="191">
        <v>0</v>
      </c>
      <c r="I32" s="192">
        <v>0</v>
      </c>
      <c r="J32" s="191">
        <v>0</v>
      </c>
      <c r="K32" s="191">
        <v>0</v>
      </c>
      <c r="L32" s="191">
        <v>0</v>
      </c>
      <c r="M32" s="191">
        <v>0</v>
      </c>
      <c r="N32" s="191">
        <v>0</v>
      </c>
      <c r="O32" s="192">
        <v>0</v>
      </c>
      <c r="P32" s="187"/>
      <c r="Q32" s="483" t="s">
        <v>150</v>
      </c>
      <c r="R32" s="483"/>
      <c r="S32" s="190"/>
      <c r="T32" s="191">
        <v>0</v>
      </c>
      <c r="U32" s="191">
        <v>0</v>
      </c>
      <c r="V32" s="191">
        <v>0</v>
      </c>
      <c r="W32" s="191">
        <v>0</v>
      </c>
      <c r="X32" s="192">
        <v>0</v>
      </c>
      <c r="Y32" s="191">
        <v>0</v>
      </c>
      <c r="Z32" s="191">
        <v>0</v>
      </c>
      <c r="AA32" s="191">
        <v>0</v>
      </c>
      <c r="AB32" s="191">
        <v>0</v>
      </c>
      <c r="AC32" s="191">
        <v>0</v>
      </c>
      <c r="AD32" s="193">
        <v>0</v>
      </c>
      <c r="AE32" s="192">
        <v>0</v>
      </c>
      <c r="AF32" s="187"/>
      <c r="AG32" s="483" t="s">
        <v>150</v>
      </c>
      <c r="AH32" s="483"/>
      <c r="AI32" s="190"/>
      <c r="AJ32" s="191">
        <v>0</v>
      </c>
      <c r="AK32" s="191">
        <v>0</v>
      </c>
      <c r="AL32" s="191">
        <v>0</v>
      </c>
      <c r="AM32" s="193">
        <v>0</v>
      </c>
      <c r="AN32" s="192">
        <v>0</v>
      </c>
      <c r="AO32" s="191">
        <v>0</v>
      </c>
      <c r="AP32" s="191">
        <v>0</v>
      </c>
      <c r="AQ32" s="191">
        <v>0</v>
      </c>
      <c r="AR32" s="191">
        <v>0</v>
      </c>
      <c r="AS32" s="193">
        <v>0</v>
      </c>
      <c r="AT32" s="191">
        <v>0</v>
      </c>
      <c r="AU32" s="192">
        <v>0</v>
      </c>
      <c r="AV32" s="187"/>
      <c r="AW32" s="483" t="s">
        <v>150</v>
      </c>
      <c r="AX32" s="483"/>
      <c r="AY32" s="190"/>
      <c r="AZ32" s="191">
        <v>0</v>
      </c>
      <c r="BA32" s="194">
        <v>0</v>
      </c>
      <c r="BB32" s="193">
        <v>0</v>
      </c>
      <c r="BC32" s="191">
        <v>0</v>
      </c>
      <c r="BD32" s="192">
        <v>0</v>
      </c>
      <c r="BE32" s="191">
        <v>0</v>
      </c>
      <c r="BF32" s="191">
        <v>0</v>
      </c>
      <c r="BG32" s="191">
        <v>0</v>
      </c>
      <c r="BH32" s="191">
        <v>0</v>
      </c>
      <c r="BI32" s="191">
        <v>0</v>
      </c>
      <c r="BJ32" s="191">
        <v>0</v>
      </c>
      <c r="BK32" s="192">
        <v>0</v>
      </c>
      <c r="BL32" s="187"/>
      <c r="BM32" s="483" t="s">
        <v>150</v>
      </c>
      <c r="BN32" s="483"/>
      <c r="BO32" s="190"/>
      <c r="BP32" s="191">
        <v>0</v>
      </c>
      <c r="BQ32" s="191">
        <v>0</v>
      </c>
      <c r="BR32" s="191">
        <v>0</v>
      </c>
      <c r="BS32" s="191">
        <v>0</v>
      </c>
      <c r="BT32" s="192">
        <v>0</v>
      </c>
      <c r="BU32" s="191">
        <v>0</v>
      </c>
      <c r="BV32" s="191">
        <v>0</v>
      </c>
      <c r="BW32" s="179">
        <f>SUM(F32:BV32)</f>
        <v>1021004096</v>
      </c>
      <c r="BX32" s="191">
        <v>0</v>
      </c>
      <c r="BY32" s="174">
        <f>BW32+BX32</f>
        <v>1021004096</v>
      </c>
      <c r="BZ32" s="180">
        <f>BY32-E32</f>
        <v>1021004096</v>
      </c>
      <c r="CA32" s="181">
        <f>IF(E32&gt;0,((BZ32/E32)*100),0)</f>
        <v>0</v>
      </c>
    </row>
    <row r="33" spans="1:79" ht="18.75" customHeight="1">
      <c r="A33" s="183"/>
      <c r="B33" s="483" t="s">
        <v>151</v>
      </c>
      <c r="C33" s="483"/>
      <c r="D33" s="186"/>
      <c r="E33" s="191">
        <v>0</v>
      </c>
      <c r="F33" s="191">
        <v>0</v>
      </c>
      <c r="G33" s="191">
        <v>0</v>
      </c>
      <c r="H33" s="191">
        <v>0</v>
      </c>
      <c r="I33" s="192">
        <v>0</v>
      </c>
      <c r="J33" s="191">
        <v>166879266.4</v>
      </c>
      <c r="K33" s="191">
        <v>0</v>
      </c>
      <c r="L33" s="191">
        <v>0</v>
      </c>
      <c r="M33" s="191">
        <v>0</v>
      </c>
      <c r="N33" s="191">
        <v>0</v>
      </c>
      <c r="O33" s="192">
        <v>0</v>
      </c>
      <c r="P33" s="187"/>
      <c r="Q33" s="483" t="s">
        <v>151</v>
      </c>
      <c r="R33" s="483"/>
      <c r="S33" s="190"/>
      <c r="T33" s="191">
        <v>0</v>
      </c>
      <c r="U33" s="191">
        <v>0</v>
      </c>
      <c r="V33" s="191">
        <v>0</v>
      </c>
      <c r="W33" s="191">
        <v>0</v>
      </c>
      <c r="X33" s="192">
        <v>0</v>
      </c>
      <c r="Y33" s="191">
        <v>0</v>
      </c>
      <c r="Z33" s="191">
        <v>0</v>
      </c>
      <c r="AA33" s="191">
        <v>0</v>
      </c>
      <c r="AB33" s="191">
        <v>0</v>
      </c>
      <c r="AC33" s="191">
        <v>0</v>
      </c>
      <c r="AD33" s="193">
        <v>0</v>
      </c>
      <c r="AE33" s="192">
        <v>0</v>
      </c>
      <c r="AF33" s="187"/>
      <c r="AG33" s="483" t="s">
        <v>151</v>
      </c>
      <c r="AH33" s="483"/>
      <c r="AI33" s="190"/>
      <c r="AJ33" s="191">
        <v>0</v>
      </c>
      <c r="AK33" s="191">
        <v>0</v>
      </c>
      <c r="AL33" s="191">
        <v>0</v>
      </c>
      <c r="AM33" s="193">
        <v>0</v>
      </c>
      <c r="AN33" s="192">
        <v>0</v>
      </c>
      <c r="AO33" s="191">
        <v>0</v>
      </c>
      <c r="AP33" s="191">
        <v>0</v>
      </c>
      <c r="AQ33" s="191">
        <v>0</v>
      </c>
      <c r="AR33" s="191">
        <v>0</v>
      </c>
      <c r="AS33" s="193">
        <v>0</v>
      </c>
      <c r="AT33" s="191">
        <v>0</v>
      </c>
      <c r="AU33" s="192">
        <v>0</v>
      </c>
      <c r="AV33" s="187"/>
      <c r="AW33" s="483" t="s">
        <v>151</v>
      </c>
      <c r="AX33" s="483"/>
      <c r="AY33" s="190"/>
      <c r="AZ33" s="191">
        <v>0</v>
      </c>
      <c r="BA33" s="194">
        <v>0</v>
      </c>
      <c r="BB33" s="193">
        <v>0</v>
      </c>
      <c r="BC33" s="191">
        <v>0</v>
      </c>
      <c r="BD33" s="192">
        <v>0</v>
      </c>
      <c r="BE33" s="191">
        <v>0</v>
      </c>
      <c r="BF33" s="191">
        <v>0</v>
      </c>
      <c r="BG33" s="191">
        <v>0</v>
      </c>
      <c r="BH33" s="191">
        <v>0</v>
      </c>
      <c r="BI33" s="191">
        <v>0</v>
      </c>
      <c r="BJ33" s="191">
        <v>0</v>
      </c>
      <c r="BK33" s="192">
        <v>0</v>
      </c>
      <c r="BL33" s="187"/>
      <c r="BM33" s="483" t="s">
        <v>151</v>
      </c>
      <c r="BN33" s="483"/>
      <c r="BO33" s="190"/>
      <c r="BP33" s="191">
        <v>0</v>
      </c>
      <c r="BQ33" s="191">
        <v>0</v>
      </c>
      <c r="BR33" s="191">
        <v>0</v>
      </c>
      <c r="BS33" s="191">
        <v>0</v>
      </c>
      <c r="BT33" s="192">
        <v>0</v>
      </c>
      <c r="BU33" s="191">
        <v>0</v>
      </c>
      <c r="BV33" s="191">
        <v>0</v>
      </c>
      <c r="BW33" s="179">
        <f>SUM(F33:BV33)</f>
        <v>166879266.4</v>
      </c>
      <c r="BX33" s="191">
        <v>0</v>
      </c>
      <c r="BY33" s="174">
        <f>BW33+BX33</f>
        <v>166879266.4</v>
      </c>
      <c r="BZ33" s="180">
        <f>BY33-E33</f>
        <v>166879266.4</v>
      </c>
      <c r="CA33" s="181">
        <f>IF(E33&gt;0,((BZ33/E33)*100),0)</f>
        <v>0</v>
      </c>
    </row>
    <row r="34" spans="1:79" ht="18.75" customHeight="1">
      <c r="A34" s="183"/>
      <c r="B34" s="483" t="s">
        <v>152</v>
      </c>
      <c r="C34" s="483"/>
      <c r="D34" s="186"/>
      <c r="E34" s="191">
        <v>0</v>
      </c>
      <c r="F34" s="191">
        <v>0</v>
      </c>
      <c r="G34" s="191">
        <v>0</v>
      </c>
      <c r="H34" s="191">
        <v>0</v>
      </c>
      <c r="I34" s="192">
        <v>0</v>
      </c>
      <c r="J34" s="191">
        <v>0</v>
      </c>
      <c r="K34" s="191">
        <v>0</v>
      </c>
      <c r="L34" s="191">
        <v>0</v>
      </c>
      <c r="M34" s="191">
        <v>0</v>
      </c>
      <c r="N34" s="191">
        <v>0</v>
      </c>
      <c r="O34" s="192">
        <v>0</v>
      </c>
      <c r="P34" s="187"/>
      <c r="Q34" s="483" t="s">
        <v>152</v>
      </c>
      <c r="R34" s="483"/>
      <c r="S34" s="190"/>
      <c r="T34" s="191">
        <v>0</v>
      </c>
      <c r="U34" s="191">
        <v>0</v>
      </c>
      <c r="V34" s="191">
        <v>0</v>
      </c>
      <c r="W34" s="191">
        <v>0</v>
      </c>
      <c r="X34" s="192">
        <v>0</v>
      </c>
      <c r="Y34" s="191">
        <v>0</v>
      </c>
      <c r="Z34" s="191">
        <v>0</v>
      </c>
      <c r="AA34" s="191">
        <v>0</v>
      </c>
      <c r="AB34" s="191">
        <v>0</v>
      </c>
      <c r="AC34" s="191">
        <v>0</v>
      </c>
      <c r="AD34" s="193">
        <v>0</v>
      </c>
      <c r="AE34" s="192">
        <v>0</v>
      </c>
      <c r="AF34" s="187"/>
      <c r="AG34" s="483" t="s">
        <v>152</v>
      </c>
      <c r="AH34" s="483"/>
      <c r="AI34" s="190"/>
      <c r="AJ34" s="191">
        <v>0</v>
      </c>
      <c r="AK34" s="191">
        <v>0</v>
      </c>
      <c r="AL34" s="191">
        <v>0</v>
      </c>
      <c r="AM34" s="193">
        <v>0</v>
      </c>
      <c r="AN34" s="192">
        <v>0</v>
      </c>
      <c r="AO34" s="191">
        <v>0</v>
      </c>
      <c r="AP34" s="191">
        <v>0</v>
      </c>
      <c r="AQ34" s="191">
        <v>0</v>
      </c>
      <c r="AR34" s="191">
        <v>0</v>
      </c>
      <c r="AS34" s="193">
        <v>0</v>
      </c>
      <c r="AT34" s="191">
        <v>0</v>
      </c>
      <c r="AU34" s="192">
        <v>0</v>
      </c>
      <c r="AV34" s="187"/>
      <c r="AW34" s="483" t="s">
        <v>152</v>
      </c>
      <c r="AX34" s="483"/>
      <c r="AY34" s="190"/>
      <c r="AZ34" s="191">
        <v>0</v>
      </c>
      <c r="BA34" s="194">
        <v>0</v>
      </c>
      <c r="BB34" s="193">
        <v>0</v>
      </c>
      <c r="BC34" s="191">
        <v>0</v>
      </c>
      <c r="BD34" s="192">
        <v>0</v>
      </c>
      <c r="BE34" s="191">
        <v>0</v>
      </c>
      <c r="BF34" s="191">
        <v>0</v>
      </c>
      <c r="BG34" s="191">
        <v>0</v>
      </c>
      <c r="BH34" s="191">
        <v>0</v>
      </c>
      <c r="BI34" s="191">
        <v>0</v>
      </c>
      <c r="BJ34" s="191">
        <v>0</v>
      </c>
      <c r="BK34" s="192">
        <v>0</v>
      </c>
      <c r="BL34" s="187"/>
      <c r="BM34" s="483" t="s">
        <v>152</v>
      </c>
      <c r="BN34" s="483"/>
      <c r="BO34" s="190"/>
      <c r="BP34" s="191">
        <v>0</v>
      </c>
      <c r="BQ34" s="191">
        <v>0</v>
      </c>
      <c r="BR34" s="191">
        <v>0</v>
      </c>
      <c r="BS34" s="191">
        <v>0</v>
      </c>
      <c r="BT34" s="192">
        <v>0</v>
      </c>
      <c r="BU34" s="191">
        <v>0</v>
      </c>
      <c r="BV34" s="191">
        <v>0</v>
      </c>
      <c r="BW34" s="179">
        <f>SUM(F34:BV34)</f>
        <v>0</v>
      </c>
      <c r="BX34" s="191">
        <v>0</v>
      </c>
      <c r="BY34" s="174">
        <f>BW34+BX34</f>
        <v>0</v>
      </c>
      <c r="BZ34" s="180">
        <f>BY34-E34</f>
        <v>0</v>
      </c>
      <c r="CA34" s="181">
        <f>IF(E34&gt;0,((BZ34/E34)*100),0)</f>
        <v>0</v>
      </c>
    </row>
    <row r="35" spans="1:79" ht="12" customHeight="1">
      <c r="A35" s="183"/>
      <c r="B35" s="206"/>
      <c r="C35" s="198"/>
      <c r="D35" s="186"/>
      <c r="E35" s="207"/>
      <c r="F35" s="207"/>
      <c r="G35" s="207"/>
      <c r="H35" s="207"/>
      <c r="I35" s="208"/>
      <c r="J35" s="207"/>
      <c r="K35" s="207"/>
      <c r="L35" s="207"/>
      <c r="M35" s="207"/>
      <c r="N35" s="207"/>
      <c r="O35" s="208"/>
      <c r="P35" s="187"/>
      <c r="Q35" s="209"/>
      <c r="R35" s="489"/>
      <c r="S35" s="490"/>
      <c r="T35" s="207"/>
      <c r="U35" s="207"/>
      <c r="V35" s="207"/>
      <c r="W35" s="207"/>
      <c r="X35" s="208"/>
      <c r="Y35" s="207"/>
      <c r="Z35" s="207"/>
      <c r="AA35" s="207"/>
      <c r="AB35" s="207"/>
      <c r="AC35" s="207"/>
      <c r="AD35" s="210"/>
      <c r="AE35" s="208"/>
      <c r="AF35" s="187"/>
      <c r="AG35" s="209"/>
      <c r="AH35" s="199"/>
      <c r="AI35" s="190"/>
      <c r="AJ35" s="207"/>
      <c r="AK35" s="207"/>
      <c r="AL35" s="207"/>
      <c r="AM35" s="210"/>
      <c r="AN35" s="208"/>
      <c r="AO35" s="207"/>
      <c r="AP35" s="207"/>
      <c r="AQ35" s="207"/>
      <c r="AR35" s="207"/>
      <c r="AS35" s="210"/>
      <c r="AT35" s="207"/>
      <c r="AU35" s="208"/>
      <c r="AV35" s="187"/>
      <c r="AW35" s="209"/>
      <c r="AX35" s="199"/>
      <c r="AY35" s="190"/>
      <c r="AZ35" s="207"/>
      <c r="BA35" s="211"/>
      <c r="BB35" s="210"/>
      <c r="BC35" s="207"/>
      <c r="BD35" s="208"/>
      <c r="BE35" s="207"/>
      <c r="BF35" s="207"/>
      <c r="BG35" s="207"/>
      <c r="BH35" s="207"/>
      <c r="BI35" s="207"/>
      <c r="BJ35" s="207"/>
      <c r="BK35" s="208"/>
      <c r="BL35" s="187"/>
      <c r="BM35" s="209"/>
      <c r="BN35" s="199"/>
      <c r="BO35" s="190"/>
      <c r="BP35" s="207"/>
      <c r="BQ35" s="207"/>
      <c r="BR35" s="207"/>
      <c r="BS35" s="207"/>
      <c r="BT35" s="208"/>
      <c r="BU35" s="207"/>
      <c r="BV35" s="207"/>
      <c r="BW35" s="179"/>
      <c r="BX35" s="207"/>
      <c r="BY35" s="174"/>
      <c r="BZ35" s="180"/>
      <c r="CA35" s="181"/>
    </row>
    <row r="36" spans="1:79" ht="21.75" customHeight="1">
      <c r="A36" s="481" t="s">
        <v>153</v>
      </c>
      <c r="B36" s="482"/>
      <c r="C36" s="482"/>
      <c r="D36" s="173"/>
      <c r="E36" s="174">
        <f aca="true" t="shared" si="25" ref="E36:O36">E23-E29</f>
        <v>0</v>
      </c>
      <c r="F36" s="174">
        <f t="shared" si="25"/>
        <v>585827456.3400002</v>
      </c>
      <c r="G36" s="174">
        <f t="shared" si="25"/>
        <v>0</v>
      </c>
      <c r="H36" s="174">
        <f t="shared" si="25"/>
        <v>0</v>
      </c>
      <c r="I36" s="175">
        <f t="shared" si="25"/>
        <v>0</v>
      </c>
      <c r="J36" s="174">
        <f t="shared" si="25"/>
        <v>317230215.93000007</v>
      </c>
      <c r="K36" s="174">
        <f t="shared" si="25"/>
        <v>0</v>
      </c>
      <c r="L36" s="174">
        <f t="shared" si="25"/>
        <v>0</v>
      </c>
      <c r="M36" s="174">
        <f t="shared" si="25"/>
        <v>0</v>
      </c>
      <c r="N36" s="174">
        <f t="shared" si="25"/>
        <v>0</v>
      </c>
      <c r="O36" s="175">
        <f t="shared" si="25"/>
        <v>0</v>
      </c>
      <c r="P36" s="488" t="s">
        <v>153</v>
      </c>
      <c r="Q36" s="488"/>
      <c r="R36" s="488"/>
      <c r="S36" s="176"/>
      <c r="T36" s="174">
        <f aca="true" t="shared" si="26" ref="T36:AE36">T23-T29</f>
        <v>0</v>
      </c>
      <c r="U36" s="174">
        <f t="shared" si="26"/>
        <v>0</v>
      </c>
      <c r="V36" s="174">
        <f t="shared" si="26"/>
        <v>0</v>
      </c>
      <c r="W36" s="174">
        <f t="shared" si="26"/>
        <v>0</v>
      </c>
      <c r="X36" s="175">
        <f t="shared" si="26"/>
        <v>0</v>
      </c>
      <c r="Y36" s="174">
        <f t="shared" si="26"/>
        <v>0</v>
      </c>
      <c r="Z36" s="174">
        <f t="shared" si="26"/>
        <v>0</v>
      </c>
      <c r="AA36" s="174">
        <f t="shared" si="26"/>
        <v>0</v>
      </c>
      <c r="AB36" s="174">
        <f t="shared" si="26"/>
        <v>0</v>
      </c>
      <c r="AC36" s="174">
        <f t="shared" si="26"/>
        <v>0</v>
      </c>
      <c r="AD36" s="177">
        <f t="shared" si="26"/>
        <v>0</v>
      </c>
      <c r="AE36" s="175">
        <f t="shared" si="26"/>
        <v>0</v>
      </c>
      <c r="AF36" s="488" t="s">
        <v>153</v>
      </c>
      <c r="AG36" s="488"/>
      <c r="AH36" s="488"/>
      <c r="AI36" s="176"/>
      <c r="AJ36" s="174">
        <f aca="true" t="shared" si="27" ref="AJ36:AU36">AJ23-AJ29</f>
        <v>0</v>
      </c>
      <c r="AK36" s="174">
        <f t="shared" si="27"/>
        <v>0</v>
      </c>
      <c r="AL36" s="174">
        <f t="shared" si="27"/>
        <v>0</v>
      </c>
      <c r="AM36" s="177">
        <f t="shared" si="27"/>
        <v>0</v>
      </c>
      <c r="AN36" s="175">
        <f t="shared" si="27"/>
        <v>0</v>
      </c>
      <c r="AO36" s="174">
        <f t="shared" si="27"/>
        <v>0</v>
      </c>
      <c r="AP36" s="174">
        <f t="shared" si="27"/>
        <v>0</v>
      </c>
      <c r="AQ36" s="174">
        <f t="shared" si="27"/>
        <v>0</v>
      </c>
      <c r="AR36" s="174">
        <f t="shared" si="27"/>
        <v>0</v>
      </c>
      <c r="AS36" s="177">
        <f t="shared" si="27"/>
        <v>0</v>
      </c>
      <c r="AT36" s="174">
        <f t="shared" si="27"/>
        <v>0</v>
      </c>
      <c r="AU36" s="175">
        <f t="shared" si="27"/>
        <v>0</v>
      </c>
      <c r="AV36" s="488" t="s">
        <v>153</v>
      </c>
      <c r="AW36" s="488"/>
      <c r="AX36" s="488"/>
      <c r="AY36" s="176"/>
      <c r="AZ36" s="174">
        <f aca="true" t="shared" si="28" ref="AZ36:BK36">AZ23-AZ29</f>
        <v>0</v>
      </c>
      <c r="BA36" s="178">
        <f t="shared" si="28"/>
        <v>0</v>
      </c>
      <c r="BB36" s="177">
        <f t="shared" si="28"/>
        <v>0</v>
      </c>
      <c r="BC36" s="174">
        <f t="shared" si="28"/>
        <v>0</v>
      </c>
      <c r="BD36" s="175">
        <f t="shared" si="28"/>
        <v>0</v>
      </c>
      <c r="BE36" s="174">
        <f t="shared" si="28"/>
        <v>0</v>
      </c>
      <c r="BF36" s="174">
        <f t="shared" si="28"/>
        <v>0</v>
      </c>
      <c r="BG36" s="174">
        <f t="shared" si="28"/>
        <v>0</v>
      </c>
      <c r="BH36" s="174">
        <f t="shared" si="28"/>
        <v>0</v>
      </c>
      <c r="BI36" s="174">
        <f t="shared" si="28"/>
        <v>0</v>
      </c>
      <c r="BJ36" s="174">
        <f t="shared" si="28"/>
        <v>0</v>
      </c>
      <c r="BK36" s="175">
        <f t="shared" si="28"/>
        <v>0</v>
      </c>
      <c r="BL36" s="488" t="s">
        <v>153</v>
      </c>
      <c r="BM36" s="488"/>
      <c r="BN36" s="488"/>
      <c r="BO36" s="176"/>
      <c r="BP36" s="174">
        <f aca="true" t="shared" si="29" ref="BP36:BY36">BP23-BP29</f>
        <v>0</v>
      </c>
      <c r="BQ36" s="174">
        <f t="shared" si="29"/>
        <v>0</v>
      </c>
      <c r="BR36" s="174">
        <f t="shared" si="29"/>
        <v>0</v>
      </c>
      <c r="BS36" s="174">
        <f t="shared" si="29"/>
        <v>0</v>
      </c>
      <c r="BT36" s="175">
        <f t="shared" si="29"/>
        <v>0</v>
      </c>
      <c r="BU36" s="174">
        <f t="shared" si="29"/>
        <v>0</v>
      </c>
      <c r="BV36" s="174">
        <f t="shared" si="29"/>
        <v>0</v>
      </c>
      <c r="BW36" s="179">
        <f t="shared" si="29"/>
        <v>903057672.2700002</v>
      </c>
      <c r="BX36" s="174">
        <f t="shared" si="29"/>
        <v>0</v>
      </c>
      <c r="BY36" s="174">
        <f t="shared" si="29"/>
        <v>903057672.2700002</v>
      </c>
      <c r="BZ36" s="180">
        <f>BY36-E36</f>
        <v>903057672.2700002</v>
      </c>
      <c r="CA36" s="181">
        <f>IF(E36&gt;0,((BZ36/E36)*100),0)</f>
        <v>0</v>
      </c>
    </row>
    <row r="37" spans="1:79" ht="12" customHeight="1" thickBot="1">
      <c r="A37" s="212"/>
      <c r="B37" s="212"/>
      <c r="C37" s="213"/>
      <c r="D37" s="214"/>
      <c r="E37" s="215"/>
      <c r="F37" s="215"/>
      <c r="G37" s="215"/>
      <c r="H37" s="215"/>
      <c r="I37" s="216"/>
      <c r="J37" s="215"/>
      <c r="K37" s="215"/>
      <c r="L37" s="215"/>
      <c r="M37" s="215"/>
      <c r="N37" s="215"/>
      <c r="O37" s="216"/>
      <c r="P37" s="217"/>
      <c r="Q37" s="217"/>
      <c r="R37" s="218"/>
      <c r="S37" s="219"/>
      <c r="T37" s="215"/>
      <c r="U37" s="215"/>
      <c r="V37" s="215"/>
      <c r="W37" s="215"/>
      <c r="X37" s="216"/>
      <c r="Y37" s="215"/>
      <c r="Z37" s="215"/>
      <c r="AA37" s="215"/>
      <c r="AB37" s="215"/>
      <c r="AC37" s="215"/>
      <c r="AD37" s="220"/>
      <c r="AE37" s="216"/>
      <c r="AF37" s="217"/>
      <c r="AG37" s="217"/>
      <c r="AH37" s="218"/>
      <c r="AI37" s="219"/>
      <c r="AJ37" s="215"/>
      <c r="AK37" s="215"/>
      <c r="AL37" s="215"/>
      <c r="AM37" s="220"/>
      <c r="AN37" s="216"/>
      <c r="AO37" s="215"/>
      <c r="AP37" s="215"/>
      <c r="AQ37" s="215"/>
      <c r="AR37" s="215"/>
      <c r="AS37" s="220"/>
      <c r="AT37" s="215"/>
      <c r="AU37" s="216"/>
      <c r="AV37" s="217"/>
      <c r="AW37" s="217"/>
      <c r="AX37" s="218"/>
      <c r="AY37" s="219"/>
      <c r="AZ37" s="215"/>
      <c r="BA37" s="221"/>
      <c r="BB37" s="220"/>
      <c r="BC37" s="215"/>
      <c r="BD37" s="216"/>
      <c r="BE37" s="215"/>
      <c r="BF37" s="215"/>
      <c r="BG37" s="215"/>
      <c r="BH37" s="215"/>
      <c r="BI37" s="215"/>
      <c r="BJ37" s="215"/>
      <c r="BK37" s="216"/>
      <c r="BL37" s="217"/>
      <c r="BM37" s="217"/>
      <c r="BN37" s="218"/>
      <c r="BO37" s="219"/>
      <c r="BP37" s="215"/>
      <c r="BQ37" s="215"/>
      <c r="BR37" s="215"/>
      <c r="BS37" s="215"/>
      <c r="BT37" s="216"/>
      <c r="BU37" s="215"/>
      <c r="BV37" s="215"/>
      <c r="BW37" s="215"/>
      <c r="BX37" s="215"/>
      <c r="BY37" s="215"/>
      <c r="BZ37" s="222"/>
      <c r="CA37" s="223"/>
    </row>
    <row r="38" spans="1:72" s="224" customFormat="1" ht="39.75" customHeight="1">
      <c r="A38" s="480" t="s">
        <v>203</v>
      </c>
      <c r="B38" s="480"/>
      <c r="C38" s="480"/>
      <c r="D38" s="480"/>
      <c r="E38" s="480"/>
      <c r="F38" s="480"/>
      <c r="G38" s="480"/>
      <c r="H38" s="480"/>
      <c r="I38" s="480"/>
      <c r="J38" s="142"/>
      <c r="P38" s="480" t="s">
        <v>203</v>
      </c>
      <c r="Q38" s="480"/>
      <c r="R38" s="480"/>
      <c r="S38" s="480"/>
      <c r="T38" s="480"/>
      <c r="U38" s="480"/>
      <c r="V38" s="480"/>
      <c r="W38" s="480"/>
      <c r="X38" s="480"/>
      <c r="AF38" s="480" t="s">
        <v>203</v>
      </c>
      <c r="AG38" s="480"/>
      <c r="AH38" s="480"/>
      <c r="AI38" s="480"/>
      <c r="AJ38" s="480"/>
      <c r="AK38" s="480"/>
      <c r="AL38" s="480"/>
      <c r="AM38" s="480"/>
      <c r="AN38" s="480"/>
      <c r="AV38" s="480" t="s">
        <v>203</v>
      </c>
      <c r="AW38" s="480"/>
      <c r="AX38" s="480"/>
      <c r="AY38" s="480"/>
      <c r="AZ38" s="480"/>
      <c r="BA38" s="480"/>
      <c r="BB38" s="480"/>
      <c r="BC38" s="480"/>
      <c r="BD38" s="480"/>
      <c r="BL38" s="480" t="s">
        <v>203</v>
      </c>
      <c r="BM38" s="480"/>
      <c r="BN38" s="480"/>
      <c r="BO38" s="480"/>
      <c r="BP38" s="480"/>
      <c r="BQ38" s="480"/>
      <c r="BR38" s="480"/>
      <c r="BS38" s="480"/>
      <c r="BT38" s="480"/>
    </row>
  </sheetData>
  <sheetProtection/>
  <mergeCells count="118">
    <mergeCell ref="P38:X38"/>
    <mergeCell ref="AF38:AN38"/>
    <mergeCell ref="AV38:BD38"/>
    <mergeCell ref="BL38:BT38"/>
    <mergeCell ref="P5:R5"/>
    <mergeCell ref="Q25:R25"/>
    <mergeCell ref="P23:R23"/>
    <mergeCell ref="P21:R21"/>
    <mergeCell ref="Q19:R19"/>
    <mergeCell ref="P7:R7"/>
    <mergeCell ref="Q9:R9"/>
    <mergeCell ref="Q10:R10"/>
    <mergeCell ref="P13:R13"/>
    <mergeCell ref="Q11:R11"/>
    <mergeCell ref="AF36:AH36"/>
    <mergeCell ref="AG34:AH34"/>
    <mergeCell ref="Q34:R34"/>
    <mergeCell ref="Q33:R33"/>
    <mergeCell ref="AW33:AX33"/>
    <mergeCell ref="AW32:AX32"/>
    <mergeCell ref="AW31:AX31"/>
    <mergeCell ref="AV29:AX29"/>
    <mergeCell ref="AW34:AX34"/>
    <mergeCell ref="AV36:AX36"/>
    <mergeCell ref="BM34:BN34"/>
    <mergeCell ref="BL36:BN36"/>
    <mergeCell ref="BL29:BN29"/>
    <mergeCell ref="BM31:BN31"/>
    <mergeCell ref="BM32:BN32"/>
    <mergeCell ref="BM33:BN33"/>
    <mergeCell ref="BL23:BN23"/>
    <mergeCell ref="BM25:BN25"/>
    <mergeCell ref="BM26:BN26"/>
    <mergeCell ref="BM27:BN27"/>
    <mergeCell ref="BM17:BN17"/>
    <mergeCell ref="BM18:BN18"/>
    <mergeCell ref="BM19:BN19"/>
    <mergeCell ref="BL21:BN21"/>
    <mergeCell ref="BL5:BN5"/>
    <mergeCell ref="BL7:BN7"/>
    <mergeCell ref="BM9:BN9"/>
    <mergeCell ref="BM10:BN10"/>
    <mergeCell ref="BM11:BN11"/>
    <mergeCell ref="BL13:BN13"/>
    <mergeCell ref="BM15:BN15"/>
    <mergeCell ref="BM16:BN16"/>
    <mergeCell ref="AW17:AX17"/>
    <mergeCell ref="AW18:AX18"/>
    <mergeCell ref="AW19:AX19"/>
    <mergeCell ref="AV21:AX21"/>
    <mergeCell ref="AV5:AX5"/>
    <mergeCell ref="AV7:AX7"/>
    <mergeCell ref="AW9:AX9"/>
    <mergeCell ref="AW10:AX10"/>
    <mergeCell ref="AW11:AX11"/>
    <mergeCell ref="AV13:AX13"/>
    <mergeCell ref="AW15:AX15"/>
    <mergeCell ref="AW16:AX16"/>
    <mergeCell ref="AF29:AH29"/>
    <mergeCell ref="AG31:AH31"/>
    <mergeCell ref="AG32:AH32"/>
    <mergeCell ref="AG33:AH33"/>
    <mergeCell ref="AG28:AH28"/>
    <mergeCell ref="AG17:AH17"/>
    <mergeCell ref="AG18:AH18"/>
    <mergeCell ref="AG19:AH19"/>
    <mergeCell ref="AF21:AH21"/>
    <mergeCell ref="AF23:AH23"/>
    <mergeCell ref="AG25:AH25"/>
    <mergeCell ref="AG26:AH26"/>
    <mergeCell ref="AG27:AH27"/>
    <mergeCell ref="AF5:AH5"/>
    <mergeCell ref="AF7:AH7"/>
    <mergeCell ref="AG9:AH9"/>
    <mergeCell ref="AG10:AH10"/>
    <mergeCell ref="AG11:AH11"/>
    <mergeCell ref="AF13:AH13"/>
    <mergeCell ref="AG15:AH15"/>
    <mergeCell ref="AG16:AH16"/>
    <mergeCell ref="AG12:AH12"/>
    <mergeCell ref="A5:C5"/>
    <mergeCell ref="P36:R36"/>
    <mergeCell ref="Q26:R26"/>
    <mergeCell ref="Q27:R27"/>
    <mergeCell ref="P29:R29"/>
    <mergeCell ref="Q31:R31"/>
    <mergeCell ref="R35:S35"/>
    <mergeCell ref="Q32:R32"/>
    <mergeCell ref="Q17:R17"/>
    <mergeCell ref="Q18:R18"/>
    <mergeCell ref="Q16:R16"/>
    <mergeCell ref="Q15:R15"/>
    <mergeCell ref="B26:C26"/>
    <mergeCell ref="B27:C27"/>
    <mergeCell ref="B15:C15"/>
    <mergeCell ref="B16:C16"/>
    <mergeCell ref="B17:C17"/>
    <mergeCell ref="B18:C18"/>
    <mergeCell ref="A29:C29"/>
    <mergeCell ref="B31:C31"/>
    <mergeCell ref="B19:C19"/>
    <mergeCell ref="A21:C21"/>
    <mergeCell ref="A23:C23"/>
    <mergeCell ref="B25:C25"/>
    <mergeCell ref="A7:C7"/>
    <mergeCell ref="B9:C9"/>
    <mergeCell ref="B10:C10"/>
    <mergeCell ref="A13:C13"/>
    <mergeCell ref="B11:C11"/>
    <mergeCell ref="AV23:AX23"/>
    <mergeCell ref="AW25:AX25"/>
    <mergeCell ref="AW26:AX26"/>
    <mergeCell ref="AW27:AX27"/>
    <mergeCell ref="A38:I38"/>
    <mergeCell ref="A36:C36"/>
    <mergeCell ref="B32:C32"/>
    <mergeCell ref="B33:C33"/>
    <mergeCell ref="B34:C34"/>
  </mergeCells>
  <printOptions/>
  <pageMargins left="0.5905511811023623" right="0.5905511811023623" top="0.4724409448818898" bottom="1.18110236220472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7"/>
  <dimension ref="A1:CG53"/>
  <sheetViews>
    <sheetView showGridLines="0" view="pageBreakPreview" zoomScale="75" zoomScaleNormal="80" zoomScaleSheetLayoutView="75" workbookViewId="0" topLeftCell="A1">
      <pane xSplit="4" ySplit="6" topLeftCell="E7" activePane="bottomRight" state="frozen"/>
      <selection pane="topLeft" activeCell="A1" sqref="A1"/>
      <selection pane="topRight" activeCell="E1" sqref="E1"/>
      <selection pane="bottomLeft" activeCell="A7" sqref="A7"/>
      <selection pane="bottomRight" activeCell="AV31" sqref="AV31"/>
    </sheetView>
  </sheetViews>
  <sheetFormatPr defaultColWidth="9.00390625" defaultRowHeight="16.5"/>
  <cols>
    <col min="1" max="1" width="3.875" style="458" customWidth="1"/>
    <col min="2" max="2" width="2.125" style="458" customWidth="1"/>
    <col min="3" max="3" width="30.25390625" style="459" customWidth="1"/>
    <col min="4" max="4" width="1.12109375" style="460" customWidth="1"/>
    <col min="5" max="7" width="18.25390625" style="368" customWidth="1"/>
    <col min="8" max="12" width="18.375" style="368" customWidth="1"/>
    <col min="13" max="13" width="3.875" style="458" customWidth="1"/>
    <col min="14" max="14" width="2.125" style="458" customWidth="1"/>
    <col min="15" max="15" width="30.25390625" style="459" customWidth="1"/>
    <col min="16" max="16" width="1.12109375" style="460" customWidth="1"/>
    <col min="17" max="19" width="18.25390625" style="368" customWidth="1"/>
    <col min="20" max="23" width="18.375" style="368" customWidth="1"/>
    <col min="24" max="24" width="18.375" style="460" customWidth="1"/>
    <col min="25" max="25" width="3.875" style="458" customWidth="1"/>
    <col min="26" max="26" width="2.125" style="458" customWidth="1"/>
    <col min="27" max="27" width="30.25390625" style="459" customWidth="1"/>
    <col min="28" max="28" width="1.12109375" style="460" customWidth="1"/>
    <col min="29" max="31" width="18.25390625" style="368" customWidth="1"/>
    <col min="32" max="32" width="18.375" style="368" customWidth="1"/>
    <col min="33" max="33" width="18.375" style="458" customWidth="1"/>
    <col min="34" max="36" width="18.375" style="368" customWidth="1"/>
    <col min="37" max="37" width="3.875" style="458" customWidth="1"/>
    <col min="38" max="38" width="2.125" style="458" customWidth="1"/>
    <col min="39" max="39" width="30.25390625" style="459" customWidth="1"/>
    <col min="40" max="40" width="1.12109375" style="460" customWidth="1"/>
    <col min="41" max="43" width="18.25390625" style="368" customWidth="1"/>
    <col min="44" max="48" width="18.375" style="368" customWidth="1"/>
    <col min="49" max="49" width="3.875" style="458" customWidth="1"/>
    <col min="50" max="50" width="2.125" style="458" customWidth="1"/>
    <col min="51" max="51" width="30.25390625" style="459" customWidth="1"/>
    <col min="52" max="52" width="1.12109375" style="460" customWidth="1"/>
    <col min="53" max="54" width="18.25390625" style="368" customWidth="1"/>
    <col min="55" max="55" width="18.25390625" style="460" customWidth="1"/>
    <col min="56" max="56" width="18.375" style="460" customWidth="1"/>
    <col min="57" max="57" width="18.375" style="368" customWidth="1"/>
    <col min="58" max="58" width="18.375" style="460" customWidth="1"/>
    <col min="59" max="60" width="18.375" style="368" customWidth="1"/>
    <col min="61" max="61" width="3.875" style="458" customWidth="1"/>
    <col min="62" max="62" width="2.125" style="458" customWidth="1"/>
    <col min="63" max="63" width="30.25390625" style="459" customWidth="1"/>
    <col min="64" max="64" width="1.12109375" style="460" customWidth="1"/>
    <col min="65" max="67" width="18.25390625" style="368" customWidth="1"/>
    <col min="68" max="72" width="18.375" style="368" customWidth="1"/>
    <col min="73" max="73" width="3.875" style="458" customWidth="1"/>
    <col min="74" max="74" width="2.125" style="458" customWidth="1"/>
    <col min="75" max="75" width="30.25390625" style="459" customWidth="1"/>
    <col min="76" max="76" width="1.12109375" style="460" customWidth="1"/>
    <col min="77" max="79" width="18.25390625" style="368" customWidth="1"/>
    <col min="80" max="84" width="16.625" style="368" customWidth="1"/>
    <col min="85" max="85" width="8.875" style="368" customWidth="1"/>
    <col min="86" max="86" width="10.25390625" style="368" customWidth="1"/>
    <col min="87" max="16384" width="8.75390625" style="368" customWidth="1"/>
  </cols>
  <sheetData>
    <row r="1" spans="1:82" ht="20.25" customHeight="1">
      <c r="A1" s="364"/>
      <c r="B1" s="365"/>
      <c r="C1" s="366"/>
      <c r="D1" s="365"/>
      <c r="E1" s="365"/>
      <c r="F1" s="365"/>
      <c r="G1" s="365"/>
      <c r="H1" s="365"/>
      <c r="I1" s="365"/>
      <c r="J1" s="365"/>
      <c r="K1" s="365"/>
      <c r="L1" s="367"/>
      <c r="M1" s="364"/>
      <c r="N1" s="365"/>
      <c r="O1" s="366"/>
      <c r="P1" s="365"/>
      <c r="Q1" s="365"/>
      <c r="R1" s="365"/>
      <c r="S1" s="365"/>
      <c r="T1" s="365"/>
      <c r="U1" s="365"/>
      <c r="V1" s="365"/>
      <c r="W1" s="365"/>
      <c r="X1" s="365"/>
      <c r="Y1" s="364"/>
      <c r="Z1" s="365"/>
      <c r="AA1" s="366"/>
      <c r="AB1" s="365"/>
      <c r="AC1" s="365"/>
      <c r="AD1" s="365"/>
      <c r="AE1" s="365"/>
      <c r="AF1" s="365"/>
      <c r="AG1" s="364"/>
      <c r="AH1" s="365"/>
      <c r="AI1" s="365"/>
      <c r="AJ1" s="365"/>
      <c r="AK1" s="364"/>
      <c r="AL1" s="365"/>
      <c r="AM1" s="366"/>
      <c r="AN1" s="365"/>
      <c r="AO1" s="365"/>
      <c r="AP1" s="365"/>
      <c r="AQ1" s="365"/>
      <c r="AR1" s="365"/>
      <c r="AS1" s="365"/>
      <c r="AT1" s="365"/>
      <c r="AU1" s="365"/>
      <c r="AV1" s="365"/>
      <c r="AW1" s="364"/>
      <c r="AX1" s="365"/>
      <c r="AY1" s="366"/>
      <c r="AZ1" s="365"/>
      <c r="BA1" s="365"/>
      <c r="BB1" s="365"/>
      <c r="BC1" s="365"/>
      <c r="BD1" s="365"/>
      <c r="BE1" s="365"/>
      <c r="BF1" s="365"/>
      <c r="BG1" s="365"/>
      <c r="BH1" s="365"/>
      <c r="BI1" s="364"/>
      <c r="BJ1" s="365"/>
      <c r="BK1" s="366"/>
      <c r="BL1" s="365"/>
      <c r="BM1" s="365"/>
      <c r="BN1" s="365"/>
      <c r="BO1" s="365"/>
      <c r="BP1" s="365"/>
      <c r="BQ1" s="365"/>
      <c r="BR1" s="365"/>
      <c r="BS1" s="365"/>
      <c r="BT1" s="365"/>
      <c r="BU1" s="364"/>
      <c r="BV1" s="365"/>
      <c r="BW1" s="366"/>
      <c r="BX1" s="365"/>
      <c r="BY1" s="365"/>
      <c r="BZ1" s="365"/>
      <c r="CA1" s="365"/>
      <c r="CB1" s="365"/>
      <c r="CC1" s="365"/>
      <c r="CD1" s="365"/>
    </row>
    <row r="2" spans="1:84" ht="33" customHeight="1">
      <c r="A2" s="369"/>
      <c r="B2" s="370"/>
      <c r="C2" s="370"/>
      <c r="D2" s="370"/>
      <c r="E2" s="370"/>
      <c r="F2" s="370"/>
      <c r="G2" s="371" t="s">
        <v>380</v>
      </c>
      <c r="H2" s="372" t="s">
        <v>381</v>
      </c>
      <c r="I2" s="370"/>
      <c r="J2" s="370"/>
      <c r="K2" s="370"/>
      <c r="L2" s="370"/>
      <c r="M2" s="369"/>
      <c r="N2" s="370"/>
      <c r="O2" s="370"/>
      <c r="P2" s="370"/>
      <c r="Q2" s="370"/>
      <c r="R2" s="370"/>
      <c r="S2" s="371" t="s">
        <v>380</v>
      </c>
      <c r="T2" s="372" t="s">
        <v>381</v>
      </c>
      <c r="U2" s="370"/>
      <c r="V2" s="370"/>
      <c r="W2" s="370"/>
      <c r="X2" s="370"/>
      <c r="Y2" s="369"/>
      <c r="Z2" s="370"/>
      <c r="AA2" s="370"/>
      <c r="AB2" s="370"/>
      <c r="AC2" s="370"/>
      <c r="AD2" s="370"/>
      <c r="AE2" s="371" t="s">
        <v>380</v>
      </c>
      <c r="AF2" s="372" t="s">
        <v>381</v>
      </c>
      <c r="AG2" s="370"/>
      <c r="AH2" s="370"/>
      <c r="AI2" s="370"/>
      <c r="AJ2" s="370"/>
      <c r="AK2" s="369"/>
      <c r="AL2" s="370"/>
      <c r="AM2" s="370"/>
      <c r="AN2" s="370"/>
      <c r="AO2" s="370"/>
      <c r="AP2" s="370"/>
      <c r="AQ2" s="371" t="s">
        <v>380</v>
      </c>
      <c r="AR2" s="372" t="s">
        <v>381</v>
      </c>
      <c r="AS2" s="370"/>
      <c r="AT2" s="370"/>
      <c r="AU2" s="370"/>
      <c r="AV2" s="370"/>
      <c r="AW2" s="369"/>
      <c r="AX2" s="370"/>
      <c r="AY2" s="370"/>
      <c r="AZ2" s="370"/>
      <c r="BA2" s="370"/>
      <c r="BB2" s="370"/>
      <c r="BC2" s="371" t="s">
        <v>380</v>
      </c>
      <c r="BD2" s="372" t="s">
        <v>381</v>
      </c>
      <c r="BE2" s="370"/>
      <c r="BF2" s="370"/>
      <c r="BG2" s="370"/>
      <c r="BH2" s="370"/>
      <c r="BI2" s="369"/>
      <c r="BJ2" s="370"/>
      <c r="BK2" s="370"/>
      <c r="BL2" s="370"/>
      <c r="BM2" s="370"/>
      <c r="BN2" s="370"/>
      <c r="BO2" s="371" t="s">
        <v>380</v>
      </c>
      <c r="BP2" s="372" t="s">
        <v>381</v>
      </c>
      <c r="BQ2" s="370"/>
      <c r="BR2" s="370"/>
      <c r="BS2" s="370"/>
      <c r="BT2" s="370"/>
      <c r="BU2" s="369"/>
      <c r="BV2" s="370"/>
      <c r="BW2" s="370"/>
      <c r="BX2" s="370"/>
      <c r="BY2" s="370"/>
      <c r="BZ2" s="370"/>
      <c r="CA2" s="371" t="s">
        <v>380</v>
      </c>
      <c r="CB2" s="372" t="s">
        <v>381</v>
      </c>
      <c r="CC2" s="370"/>
      <c r="CD2" s="370"/>
      <c r="CE2" s="370"/>
      <c r="CF2" s="370"/>
    </row>
    <row r="3" spans="1:84" s="374" customFormat="1" ht="16.5" customHeight="1">
      <c r="A3" s="369"/>
      <c r="B3" s="373"/>
      <c r="C3" s="373"/>
      <c r="D3" s="373"/>
      <c r="E3" s="373"/>
      <c r="F3" s="373"/>
      <c r="G3" s="371" t="s">
        <v>382</v>
      </c>
      <c r="H3" s="372" t="s">
        <v>383</v>
      </c>
      <c r="I3" s="373"/>
      <c r="J3" s="373"/>
      <c r="K3" s="373"/>
      <c r="L3" s="373"/>
      <c r="M3" s="369"/>
      <c r="N3" s="373"/>
      <c r="O3" s="373"/>
      <c r="P3" s="373"/>
      <c r="Q3" s="373"/>
      <c r="R3" s="373"/>
      <c r="S3" s="371" t="s">
        <v>382</v>
      </c>
      <c r="T3" s="372" t="s">
        <v>383</v>
      </c>
      <c r="U3" s="373"/>
      <c r="V3" s="373"/>
      <c r="W3" s="373"/>
      <c r="X3" s="373"/>
      <c r="Y3" s="369"/>
      <c r="Z3" s="373"/>
      <c r="AA3" s="373"/>
      <c r="AB3" s="373"/>
      <c r="AC3" s="373"/>
      <c r="AD3" s="373"/>
      <c r="AE3" s="371" t="s">
        <v>382</v>
      </c>
      <c r="AF3" s="372" t="s">
        <v>383</v>
      </c>
      <c r="AG3" s="373"/>
      <c r="AH3" s="373"/>
      <c r="AI3" s="373"/>
      <c r="AJ3" s="373"/>
      <c r="AK3" s="369"/>
      <c r="AL3" s="373"/>
      <c r="AM3" s="373"/>
      <c r="AN3" s="373"/>
      <c r="AO3" s="373"/>
      <c r="AP3" s="373"/>
      <c r="AQ3" s="371" t="s">
        <v>382</v>
      </c>
      <c r="AR3" s="372" t="s">
        <v>383</v>
      </c>
      <c r="AS3" s="373"/>
      <c r="AT3" s="373"/>
      <c r="AU3" s="373"/>
      <c r="AV3" s="373"/>
      <c r="AW3" s="369"/>
      <c r="AX3" s="373"/>
      <c r="AY3" s="373"/>
      <c r="AZ3" s="373"/>
      <c r="BA3" s="373"/>
      <c r="BB3" s="373"/>
      <c r="BC3" s="371" t="s">
        <v>382</v>
      </c>
      <c r="BD3" s="372" t="s">
        <v>383</v>
      </c>
      <c r="BE3" s="373"/>
      <c r="BF3" s="373"/>
      <c r="BG3" s="373"/>
      <c r="BH3" s="373"/>
      <c r="BI3" s="369"/>
      <c r="BJ3" s="373"/>
      <c r="BK3" s="373"/>
      <c r="BL3" s="373"/>
      <c r="BM3" s="373"/>
      <c r="BN3" s="373"/>
      <c r="BO3" s="371" t="s">
        <v>382</v>
      </c>
      <c r="BP3" s="372" t="s">
        <v>383</v>
      </c>
      <c r="BQ3" s="373"/>
      <c r="BR3" s="373"/>
      <c r="BS3" s="373"/>
      <c r="BT3" s="373"/>
      <c r="BU3" s="369"/>
      <c r="BV3" s="373"/>
      <c r="BW3" s="373"/>
      <c r="BX3" s="373"/>
      <c r="BY3" s="373"/>
      <c r="BZ3" s="373"/>
      <c r="CA3" s="371" t="s">
        <v>382</v>
      </c>
      <c r="CB3" s="372" t="s">
        <v>383</v>
      </c>
      <c r="CC3" s="373"/>
      <c r="CD3" s="373"/>
      <c r="CE3" s="373"/>
      <c r="CF3" s="373"/>
    </row>
    <row r="4" spans="1:85" ht="24" customHeight="1" thickBot="1">
      <c r="A4" s="375"/>
      <c r="B4" s="376"/>
      <c r="C4" s="376"/>
      <c r="D4" s="376"/>
      <c r="E4" s="376"/>
      <c r="F4" s="376"/>
      <c r="G4" s="377" t="s">
        <v>390</v>
      </c>
      <c r="H4" s="378" t="s">
        <v>391</v>
      </c>
      <c r="I4" s="376"/>
      <c r="J4" s="376"/>
      <c r="K4" s="376"/>
      <c r="L4" s="379" t="s">
        <v>2</v>
      </c>
      <c r="M4" s="375"/>
      <c r="N4" s="376"/>
      <c r="O4" s="376"/>
      <c r="P4" s="376"/>
      <c r="Q4" s="376"/>
      <c r="R4" s="376"/>
      <c r="S4" s="377" t="s">
        <v>390</v>
      </c>
      <c r="T4" s="378" t="s">
        <v>391</v>
      </c>
      <c r="U4" s="376"/>
      <c r="V4" s="376"/>
      <c r="W4" s="376"/>
      <c r="X4" s="379" t="s">
        <v>2</v>
      </c>
      <c r="Y4" s="375"/>
      <c r="Z4" s="376"/>
      <c r="AA4" s="376"/>
      <c r="AB4" s="376"/>
      <c r="AC4" s="376"/>
      <c r="AD4" s="376"/>
      <c r="AE4" s="377" t="s">
        <v>390</v>
      </c>
      <c r="AF4" s="378" t="s">
        <v>391</v>
      </c>
      <c r="AG4" s="376"/>
      <c r="AH4" s="376"/>
      <c r="AI4" s="376"/>
      <c r="AJ4" s="379" t="s">
        <v>2</v>
      </c>
      <c r="AK4" s="375"/>
      <c r="AL4" s="376"/>
      <c r="AM4" s="376"/>
      <c r="AN4" s="376"/>
      <c r="AO4" s="376"/>
      <c r="AP4" s="376"/>
      <c r="AQ4" s="377" t="s">
        <v>390</v>
      </c>
      <c r="AR4" s="378" t="s">
        <v>391</v>
      </c>
      <c r="AS4" s="376"/>
      <c r="AT4" s="376"/>
      <c r="AU4" s="376"/>
      <c r="AV4" s="379" t="s">
        <v>2</v>
      </c>
      <c r="AW4" s="375"/>
      <c r="AX4" s="376"/>
      <c r="AY4" s="376"/>
      <c r="AZ4" s="376"/>
      <c r="BA4" s="376"/>
      <c r="BB4" s="376"/>
      <c r="BC4" s="377" t="s">
        <v>390</v>
      </c>
      <c r="BD4" s="378" t="s">
        <v>391</v>
      </c>
      <c r="BE4" s="376"/>
      <c r="BF4" s="376"/>
      <c r="BG4" s="376"/>
      <c r="BH4" s="379" t="s">
        <v>2</v>
      </c>
      <c r="BI4" s="375"/>
      <c r="BJ4" s="376"/>
      <c r="BK4" s="376"/>
      <c r="BL4" s="376"/>
      <c r="BM4" s="376"/>
      <c r="BN4" s="376"/>
      <c r="BO4" s="377" t="s">
        <v>390</v>
      </c>
      <c r="BP4" s="378" t="s">
        <v>391</v>
      </c>
      <c r="BQ4" s="376"/>
      <c r="BR4" s="376"/>
      <c r="BS4" s="376"/>
      <c r="BT4" s="379" t="s">
        <v>2</v>
      </c>
      <c r="BU4" s="375"/>
      <c r="BV4" s="376"/>
      <c r="BW4" s="376"/>
      <c r="BX4" s="376"/>
      <c r="BY4" s="376"/>
      <c r="BZ4" s="376"/>
      <c r="CA4" s="377" t="s">
        <v>390</v>
      </c>
      <c r="CB4" s="378" t="s">
        <v>391</v>
      </c>
      <c r="CC4" s="376"/>
      <c r="CD4" s="376"/>
      <c r="CE4" s="376"/>
      <c r="CF4" s="379"/>
      <c r="CG4" s="379" t="s">
        <v>2</v>
      </c>
    </row>
    <row r="5" spans="1:85" ht="33" customHeight="1">
      <c r="A5" s="380"/>
      <c r="B5" s="381" t="s">
        <v>392</v>
      </c>
      <c r="C5" s="381"/>
      <c r="D5" s="382"/>
      <c r="E5" s="514" t="s">
        <v>384</v>
      </c>
      <c r="F5" s="469" t="s">
        <v>206</v>
      </c>
      <c r="G5" s="467" t="s">
        <v>207</v>
      </c>
      <c r="H5" s="462" t="s">
        <v>208</v>
      </c>
      <c r="I5" s="467" t="s">
        <v>209</v>
      </c>
      <c r="J5" s="469" t="s">
        <v>210</v>
      </c>
      <c r="K5" s="469" t="s">
        <v>211</v>
      </c>
      <c r="L5" s="467" t="s">
        <v>212</v>
      </c>
      <c r="M5" s="380"/>
      <c r="N5" s="381" t="s">
        <v>392</v>
      </c>
      <c r="O5" s="381"/>
      <c r="P5" s="382"/>
      <c r="Q5" s="462" t="s">
        <v>213</v>
      </c>
      <c r="R5" s="467" t="s">
        <v>214</v>
      </c>
      <c r="S5" s="467" t="s">
        <v>393</v>
      </c>
      <c r="T5" s="462" t="s">
        <v>385</v>
      </c>
      <c r="U5" s="469" t="s">
        <v>215</v>
      </c>
      <c r="V5" s="467" t="s">
        <v>394</v>
      </c>
      <c r="W5" s="467" t="s">
        <v>395</v>
      </c>
      <c r="X5" s="467" t="s">
        <v>396</v>
      </c>
      <c r="Y5" s="380"/>
      <c r="Z5" s="381" t="s">
        <v>392</v>
      </c>
      <c r="AA5" s="381"/>
      <c r="AB5" s="382"/>
      <c r="AC5" s="469" t="s">
        <v>397</v>
      </c>
      <c r="AD5" s="464" t="s">
        <v>398</v>
      </c>
      <c r="AE5" s="464" t="s">
        <v>399</v>
      </c>
      <c r="AF5" s="502" t="s">
        <v>400</v>
      </c>
      <c r="AG5" s="467" t="s">
        <v>401</v>
      </c>
      <c r="AH5" s="469" t="s">
        <v>402</v>
      </c>
      <c r="AI5" s="467" t="s">
        <v>403</v>
      </c>
      <c r="AJ5" s="467" t="s">
        <v>404</v>
      </c>
      <c r="AK5" s="380"/>
      <c r="AL5" s="381" t="s">
        <v>392</v>
      </c>
      <c r="AM5" s="381"/>
      <c r="AN5" s="382"/>
      <c r="AO5" s="467" t="s">
        <v>405</v>
      </c>
      <c r="AP5" s="469" t="s">
        <v>406</v>
      </c>
      <c r="AQ5" s="507" t="s">
        <v>407</v>
      </c>
      <c r="AR5" s="462" t="s">
        <v>216</v>
      </c>
      <c r="AS5" s="512" t="s">
        <v>408</v>
      </c>
      <c r="AT5" s="469" t="s">
        <v>409</v>
      </c>
      <c r="AU5" s="462" t="s">
        <v>410</v>
      </c>
      <c r="AV5" s="467" t="s">
        <v>411</v>
      </c>
      <c r="AW5" s="380"/>
      <c r="AX5" s="381" t="s">
        <v>392</v>
      </c>
      <c r="AY5" s="381"/>
      <c r="AZ5" s="382"/>
      <c r="BA5" s="469" t="s">
        <v>412</v>
      </c>
      <c r="BB5" s="467" t="s">
        <v>413</v>
      </c>
      <c r="BC5" s="467" t="s">
        <v>414</v>
      </c>
      <c r="BD5" s="462" t="s">
        <v>415</v>
      </c>
      <c r="BE5" s="469" t="s">
        <v>416</v>
      </c>
      <c r="BF5" s="462" t="s">
        <v>417</v>
      </c>
      <c r="BG5" s="467" t="s">
        <v>418</v>
      </c>
      <c r="BH5" s="467" t="s">
        <v>419</v>
      </c>
      <c r="BI5" s="380"/>
      <c r="BJ5" s="381" t="s">
        <v>392</v>
      </c>
      <c r="BK5" s="381"/>
      <c r="BL5" s="382"/>
      <c r="BM5" s="469" t="s">
        <v>420</v>
      </c>
      <c r="BN5" s="469" t="s">
        <v>421</v>
      </c>
      <c r="BO5" s="467" t="s">
        <v>422</v>
      </c>
      <c r="BP5" s="462" t="s">
        <v>423</v>
      </c>
      <c r="BQ5" s="467" t="s">
        <v>424</v>
      </c>
      <c r="BR5" s="467" t="s">
        <v>425</v>
      </c>
      <c r="BS5" s="469" t="s">
        <v>426</v>
      </c>
      <c r="BT5" s="467" t="s">
        <v>427</v>
      </c>
      <c r="BU5" s="380"/>
      <c r="BV5" s="381" t="s">
        <v>392</v>
      </c>
      <c r="BW5" s="381"/>
      <c r="BX5" s="382"/>
      <c r="BY5" s="469" t="s">
        <v>428</v>
      </c>
      <c r="BZ5" s="469" t="s">
        <v>429</v>
      </c>
      <c r="CA5" s="467" t="s">
        <v>430</v>
      </c>
      <c r="CB5" s="509" t="s">
        <v>431</v>
      </c>
      <c r="CC5" s="507" t="s">
        <v>432</v>
      </c>
      <c r="CD5" s="507" t="s">
        <v>433</v>
      </c>
      <c r="CE5" s="505" t="s">
        <v>434</v>
      </c>
      <c r="CF5" s="383" t="s">
        <v>435</v>
      </c>
      <c r="CG5" s="384"/>
    </row>
    <row r="6" spans="1:85" ht="21.75" customHeight="1">
      <c r="A6" s="385"/>
      <c r="B6" s="385"/>
      <c r="C6" s="386"/>
      <c r="D6" s="387"/>
      <c r="E6" s="515"/>
      <c r="F6" s="461"/>
      <c r="G6" s="468"/>
      <c r="H6" s="463"/>
      <c r="I6" s="468"/>
      <c r="J6" s="461"/>
      <c r="K6" s="461"/>
      <c r="L6" s="468"/>
      <c r="M6" s="385"/>
      <c r="N6" s="385"/>
      <c r="O6" s="386"/>
      <c r="P6" s="387"/>
      <c r="Q6" s="463"/>
      <c r="R6" s="468"/>
      <c r="S6" s="504"/>
      <c r="T6" s="463"/>
      <c r="U6" s="461"/>
      <c r="V6" s="468"/>
      <c r="W6" s="468"/>
      <c r="X6" s="468"/>
      <c r="Y6" s="385"/>
      <c r="Z6" s="385"/>
      <c r="AA6" s="386"/>
      <c r="AB6" s="387"/>
      <c r="AC6" s="461"/>
      <c r="AD6" s="468"/>
      <c r="AE6" s="468"/>
      <c r="AF6" s="503"/>
      <c r="AG6" s="468"/>
      <c r="AH6" s="461"/>
      <c r="AI6" s="468"/>
      <c r="AJ6" s="468"/>
      <c r="AK6" s="385"/>
      <c r="AL6" s="385"/>
      <c r="AM6" s="386"/>
      <c r="AN6" s="387"/>
      <c r="AO6" s="468"/>
      <c r="AP6" s="513"/>
      <c r="AQ6" s="508"/>
      <c r="AR6" s="511"/>
      <c r="AS6" s="503"/>
      <c r="AT6" s="461"/>
      <c r="AU6" s="463"/>
      <c r="AV6" s="468"/>
      <c r="AW6" s="385"/>
      <c r="AX6" s="385"/>
      <c r="AY6" s="386"/>
      <c r="AZ6" s="387"/>
      <c r="BA6" s="461"/>
      <c r="BB6" s="468"/>
      <c r="BC6" s="468"/>
      <c r="BD6" s="463"/>
      <c r="BE6" s="461"/>
      <c r="BF6" s="463"/>
      <c r="BG6" s="468"/>
      <c r="BH6" s="468"/>
      <c r="BI6" s="385"/>
      <c r="BJ6" s="385"/>
      <c r="BK6" s="386"/>
      <c r="BL6" s="387"/>
      <c r="BM6" s="461"/>
      <c r="BN6" s="461"/>
      <c r="BO6" s="468"/>
      <c r="BP6" s="463"/>
      <c r="BQ6" s="468"/>
      <c r="BR6" s="468"/>
      <c r="BS6" s="461"/>
      <c r="BT6" s="468"/>
      <c r="BU6" s="385"/>
      <c r="BV6" s="385"/>
      <c r="BW6" s="386"/>
      <c r="BX6" s="387"/>
      <c r="BY6" s="461"/>
      <c r="BZ6" s="461"/>
      <c r="CA6" s="468"/>
      <c r="CB6" s="510"/>
      <c r="CC6" s="508"/>
      <c r="CD6" s="508"/>
      <c r="CE6" s="506"/>
      <c r="CF6" s="388" t="s">
        <v>386</v>
      </c>
      <c r="CG6" s="389" t="s">
        <v>4</v>
      </c>
    </row>
    <row r="7" spans="1:85" ht="25.5" customHeight="1">
      <c r="A7" s="465" t="s">
        <v>436</v>
      </c>
      <c r="B7" s="466"/>
      <c r="C7" s="466"/>
      <c r="D7" s="390"/>
      <c r="E7" s="391"/>
      <c r="F7" s="391"/>
      <c r="G7" s="392"/>
      <c r="H7" s="391"/>
      <c r="I7" s="393"/>
      <c r="J7" s="394"/>
      <c r="K7" s="391"/>
      <c r="L7" s="392"/>
      <c r="M7" s="465" t="s">
        <v>436</v>
      </c>
      <c r="N7" s="466"/>
      <c r="O7" s="466"/>
      <c r="P7" s="390"/>
      <c r="Q7" s="391"/>
      <c r="R7" s="391"/>
      <c r="S7" s="392"/>
      <c r="T7" s="391"/>
      <c r="U7" s="391"/>
      <c r="V7" s="393"/>
      <c r="W7" s="392"/>
      <c r="X7" s="392"/>
      <c r="Y7" s="465" t="s">
        <v>436</v>
      </c>
      <c r="Z7" s="466"/>
      <c r="AA7" s="466"/>
      <c r="AB7" s="390"/>
      <c r="AC7" s="391"/>
      <c r="AD7" s="392"/>
      <c r="AE7" s="392"/>
      <c r="AF7" s="391"/>
      <c r="AG7" s="395"/>
      <c r="AH7" s="391"/>
      <c r="AI7" s="392"/>
      <c r="AJ7" s="392"/>
      <c r="AK7" s="465" t="s">
        <v>436</v>
      </c>
      <c r="AL7" s="466"/>
      <c r="AM7" s="466"/>
      <c r="AN7" s="390"/>
      <c r="AO7" s="391"/>
      <c r="AP7" s="391"/>
      <c r="AQ7" s="392"/>
      <c r="AR7" s="391"/>
      <c r="AS7" s="391"/>
      <c r="AT7" s="391"/>
      <c r="AU7" s="391"/>
      <c r="AV7" s="392"/>
      <c r="AW7" s="465" t="s">
        <v>436</v>
      </c>
      <c r="AX7" s="466"/>
      <c r="AY7" s="466"/>
      <c r="AZ7" s="390"/>
      <c r="BA7" s="391"/>
      <c r="BB7" s="392"/>
      <c r="BC7" s="392"/>
      <c r="BD7" s="391"/>
      <c r="BE7" s="394"/>
      <c r="BF7" s="391"/>
      <c r="BG7" s="392"/>
      <c r="BH7" s="392"/>
      <c r="BI7" s="465" t="s">
        <v>436</v>
      </c>
      <c r="BJ7" s="466"/>
      <c r="BK7" s="466"/>
      <c r="BL7" s="390"/>
      <c r="BM7" s="391"/>
      <c r="BN7" s="391"/>
      <c r="BO7" s="392"/>
      <c r="BP7" s="391"/>
      <c r="BQ7" s="391"/>
      <c r="BR7" s="391"/>
      <c r="BS7" s="391"/>
      <c r="BT7" s="392"/>
      <c r="BU7" s="465" t="s">
        <v>436</v>
      </c>
      <c r="BV7" s="466"/>
      <c r="BW7" s="466"/>
      <c r="BX7" s="390"/>
      <c r="BY7" s="391"/>
      <c r="BZ7" s="391"/>
      <c r="CA7" s="392"/>
      <c r="CB7" s="391"/>
      <c r="CC7" s="391"/>
      <c r="CD7" s="391"/>
      <c r="CE7" s="391"/>
      <c r="CF7" s="396"/>
      <c r="CG7" s="397"/>
    </row>
    <row r="8" spans="1:85" ht="10.5" customHeight="1">
      <c r="A8" s="398"/>
      <c r="B8" s="399"/>
      <c r="C8" s="400"/>
      <c r="D8" s="401"/>
      <c r="E8" s="402"/>
      <c r="F8" s="402"/>
      <c r="G8" s="403"/>
      <c r="H8" s="402"/>
      <c r="I8" s="404"/>
      <c r="J8" s="405"/>
      <c r="K8" s="402"/>
      <c r="L8" s="403"/>
      <c r="M8" s="398"/>
      <c r="N8" s="399"/>
      <c r="O8" s="400"/>
      <c r="P8" s="401"/>
      <c r="Q8" s="402"/>
      <c r="R8" s="402"/>
      <c r="S8" s="403"/>
      <c r="T8" s="402"/>
      <c r="U8" s="402"/>
      <c r="V8" s="404"/>
      <c r="W8" s="403"/>
      <c r="X8" s="403"/>
      <c r="Y8" s="398"/>
      <c r="Z8" s="399"/>
      <c r="AA8" s="400"/>
      <c r="AB8" s="401"/>
      <c r="AC8" s="402"/>
      <c r="AD8" s="403"/>
      <c r="AE8" s="403"/>
      <c r="AF8" s="402"/>
      <c r="AG8" s="405"/>
      <c r="AH8" s="402"/>
      <c r="AI8" s="403"/>
      <c r="AJ8" s="403"/>
      <c r="AK8" s="398"/>
      <c r="AL8" s="399"/>
      <c r="AM8" s="400"/>
      <c r="AN8" s="401"/>
      <c r="AO8" s="402"/>
      <c r="AP8" s="402"/>
      <c r="AQ8" s="403"/>
      <c r="AR8" s="402"/>
      <c r="AS8" s="402"/>
      <c r="AT8" s="402"/>
      <c r="AU8" s="402"/>
      <c r="AV8" s="403"/>
      <c r="AW8" s="398"/>
      <c r="AX8" s="399"/>
      <c r="AY8" s="400"/>
      <c r="AZ8" s="401"/>
      <c r="BA8" s="402"/>
      <c r="BB8" s="403"/>
      <c r="BC8" s="403"/>
      <c r="BD8" s="402"/>
      <c r="BE8" s="405"/>
      <c r="BF8" s="402"/>
      <c r="BG8" s="403"/>
      <c r="BH8" s="403"/>
      <c r="BI8" s="398"/>
      <c r="BJ8" s="399"/>
      <c r="BK8" s="400"/>
      <c r="BL8" s="401"/>
      <c r="BM8" s="402"/>
      <c r="BN8" s="402"/>
      <c r="BO8" s="403"/>
      <c r="BP8" s="402"/>
      <c r="BQ8" s="402"/>
      <c r="BR8" s="402"/>
      <c r="BS8" s="402"/>
      <c r="BT8" s="403"/>
      <c r="BU8" s="398"/>
      <c r="BV8" s="399"/>
      <c r="BW8" s="400"/>
      <c r="BX8" s="401"/>
      <c r="BY8" s="402"/>
      <c r="BZ8" s="402"/>
      <c r="CA8" s="403"/>
      <c r="CB8" s="402"/>
      <c r="CC8" s="402"/>
      <c r="CD8" s="402"/>
      <c r="CE8" s="402"/>
      <c r="CF8" s="406"/>
      <c r="CG8" s="407"/>
    </row>
    <row r="9" spans="1:85" ht="15" customHeight="1">
      <c r="A9" s="408"/>
      <c r="B9" s="493" t="s">
        <v>437</v>
      </c>
      <c r="C9" s="494"/>
      <c r="D9" s="409"/>
      <c r="E9" s="410">
        <v>160178000</v>
      </c>
      <c r="F9" s="410">
        <v>-585827456.34</v>
      </c>
      <c r="G9" s="411">
        <v>2573337</v>
      </c>
      <c r="H9" s="410">
        <v>-250832818</v>
      </c>
      <c r="I9" s="410">
        <v>-90435511.32</v>
      </c>
      <c r="J9" s="410">
        <v>-317230215.93</v>
      </c>
      <c r="K9" s="410">
        <v>-103688622.3</v>
      </c>
      <c r="L9" s="411">
        <v>-83998381.75</v>
      </c>
      <c r="M9" s="408"/>
      <c r="N9" s="493" t="s">
        <v>437</v>
      </c>
      <c r="O9" s="494"/>
      <c r="P9" s="409"/>
      <c r="Q9" s="410">
        <v>2873210</v>
      </c>
      <c r="R9" s="410">
        <v>136368301</v>
      </c>
      <c r="S9" s="411">
        <v>547595.85</v>
      </c>
      <c r="T9" s="410">
        <v>44477991.48</v>
      </c>
      <c r="U9" s="410">
        <v>105857511</v>
      </c>
      <c r="V9" s="410">
        <v>59116824</v>
      </c>
      <c r="W9" s="412">
        <v>93317446</v>
      </c>
      <c r="X9" s="411">
        <v>279254320</v>
      </c>
      <c r="Y9" s="408"/>
      <c r="Z9" s="493" t="s">
        <v>437</v>
      </c>
      <c r="AA9" s="494"/>
      <c r="AB9" s="409"/>
      <c r="AC9" s="410">
        <v>43441577</v>
      </c>
      <c r="AD9" s="412">
        <v>104100692</v>
      </c>
      <c r="AE9" s="411">
        <v>140552996</v>
      </c>
      <c r="AF9" s="410">
        <v>17485747</v>
      </c>
      <c r="AG9" s="410">
        <v>78843469</v>
      </c>
      <c r="AH9" s="410">
        <v>-180969615.53</v>
      </c>
      <c r="AI9" s="412">
        <v>69894585.83</v>
      </c>
      <c r="AJ9" s="411">
        <v>59131364.5</v>
      </c>
      <c r="AK9" s="408"/>
      <c r="AL9" s="493" t="s">
        <v>437</v>
      </c>
      <c r="AM9" s="494"/>
      <c r="AN9" s="409"/>
      <c r="AO9" s="410">
        <v>-23487693.82</v>
      </c>
      <c r="AP9" s="410">
        <v>89229415</v>
      </c>
      <c r="AQ9" s="411">
        <v>74955959</v>
      </c>
      <c r="AR9" s="410">
        <v>521026</v>
      </c>
      <c r="AS9" s="410">
        <v>-9538229</v>
      </c>
      <c r="AT9" s="410">
        <v>246355600.87</v>
      </c>
      <c r="AU9" s="410">
        <v>17862503</v>
      </c>
      <c r="AV9" s="411">
        <v>168319425</v>
      </c>
      <c r="AW9" s="408"/>
      <c r="AX9" s="493" t="s">
        <v>437</v>
      </c>
      <c r="AY9" s="494"/>
      <c r="AZ9" s="409"/>
      <c r="BA9" s="410">
        <v>3187237</v>
      </c>
      <c r="BB9" s="412">
        <v>38748998</v>
      </c>
      <c r="BC9" s="411">
        <v>113510889</v>
      </c>
      <c r="BD9" s="410">
        <v>61464671</v>
      </c>
      <c r="BE9" s="410">
        <v>253587</v>
      </c>
      <c r="BF9" s="410">
        <v>24100057</v>
      </c>
      <c r="BG9" s="412">
        <v>55906935</v>
      </c>
      <c r="BH9" s="411">
        <v>110570477</v>
      </c>
      <c r="BI9" s="408"/>
      <c r="BJ9" s="493" t="s">
        <v>437</v>
      </c>
      <c r="BK9" s="494"/>
      <c r="BL9" s="409"/>
      <c r="BM9" s="410">
        <v>167024503</v>
      </c>
      <c r="BN9" s="410">
        <v>229811855</v>
      </c>
      <c r="BO9" s="411">
        <v>29416474</v>
      </c>
      <c r="BP9" s="410">
        <v>75134691</v>
      </c>
      <c r="BQ9" s="410">
        <v>42441893</v>
      </c>
      <c r="BR9" s="410">
        <v>3622025</v>
      </c>
      <c r="BS9" s="410">
        <v>88921139</v>
      </c>
      <c r="BT9" s="411">
        <v>54564883</v>
      </c>
      <c r="BU9" s="408"/>
      <c r="BV9" s="493" t="s">
        <v>437</v>
      </c>
      <c r="BW9" s="494"/>
      <c r="BX9" s="409"/>
      <c r="BY9" s="410">
        <v>105510668.24</v>
      </c>
      <c r="BZ9" s="410">
        <v>66886892</v>
      </c>
      <c r="CA9" s="411">
        <v>37118294</v>
      </c>
      <c r="CB9" s="410">
        <v>5154828</v>
      </c>
      <c r="CC9" s="410">
        <v>26893152</v>
      </c>
      <c r="CD9" s="410">
        <v>-34667365</v>
      </c>
      <c r="CE9" s="410">
        <f>SUM(F9:CD9)</f>
        <v>1494649135.78</v>
      </c>
      <c r="CF9" s="413">
        <f>CE9-E9</f>
        <v>1334471135.78</v>
      </c>
      <c r="CG9" s="414">
        <f>IF(E9=0,0,((CF9/E9)*100))</f>
        <v>833.1176165141279</v>
      </c>
    </row>
    <row r="10" spans="1:85" ht="15" customHeight="1">
      <c r="A10" s="408"/>
      <c r="B10" s="493" t="s">
        <v>438</v>
      </c>
      <c r="C10" s="494"/>
      <c r="D10" s="401"/>
      <c r="E10" s="410">
        <v>1181596000</v>
      </c>
      <c r="F10" s="410">
        <v>-1011149469.66</v>
      </c>
      <c r="G10" s="411">
        <v>-37049177</v>
      </c>
      <c r="H10" s="410">
        <v>-152163174</v>
      </c>
      <c r="I10" s="410">
        <v>-4255256.68</v>
      </c>
      <c r="J10" s="410">
        <v>-322626754.75</v>
      </c>
      <c r="K10" s="410">
        <v>-401113371.7</v>
      </c>
      <c r="L10" s="411">
        <v>-430588322.25</v>
      </c>
      <c r="M10" s="408"/>
      <c r="N10" s="493" t="s">
        <v>438</v>
      </c>
      <c r="O10" s="494"/>
      <c r="P10" s="401"/>
      <c r="Q10" s="410">
        <v>-315849712</v>
      </c>
      <c r="R10" s="410">
        <v>-37512819</v>
      </c>
      <c r="S10" s="411">
        <v>79876372.15</v>
      </c>
      <c r="T10" s="410">
        <v>-190760548.48</v>
      </c>
      <c r="U10" s="410">
        <v>-55241848</v>
      </c>
      <c r="V10" s="410">
        <v>-31636632</v>
      </c>
      <c r="W10" s="412">
        <v>-77583164</v>
      </c>
      <c r="X10" s="411">
        <v>-128741273</v>
      </c>
      <c r="Y10" s="408"/>
      <c r="Z10" s="493" t="s">
        <v>438</v>
      </c>
      <c r="AA10" s="494"/>
      <c r="AB10" s="401"/>
      <c r="AC10" s="410">
        <v>-37301693</v>
      </c>
      <c r="AD10" s="412">
        <v>-18633313</v>
      </c>
      <c r="AE10" s="411">
        <v>-7858672</v>
      </c>
      <c r="AF10" s="410">
        <v>-41014536</v>
      </c>
      <c r="AG10" s="410">
        <v>-38419900</v>
      </c>
      <c r="AH10" s="410">
        <v>6621126.53</v>
      </c>
      <c r="AI10" s="412">
        <v>-42661170.83</v>
      </c>
      <c r="AJ10" s="411">
        <v>-17533752.5</v>
      </c>
      <c r="AK10" s="408"/>
      <c r="AL10" s="493" t="s">
        <v>438</v>
      </c>
      <c r="AM10" s="494"/>
      <c r="AN10" s="401"/>
      <c r="AO10" s="410">
        <v>36656833.82</v>
      </c>
      <c r="AP10" s="410">
        <v>-21561349</v>
      </c>
      <c r="AQ10" s="411">
        <v>-42761</v>
      </c>
      <c r="AR10" s="410">
        <v>74691337</v>
      </c>
      <c r="AS10" s="410">
        <v>111505076</v>
      </c>
      <c r="AT10" s="410">
        <v>-224796947.87</v>
      </c>
      <c r="AU10" s="410">
        <v>95562788</v>
      </c>
      <c r="AV10" s="411">
        <v>-46470730</v>
      </c>
      <c r="AW10" s="408"/>
      <c r="AX10" s="493" t="s">
        <v>438</v>
      </c>
      <c r="AY10" s="494"/>
      <c r="AZ10" s="401"/>
      <c r="BA10" s="410">
        <v>47991257</v>
      </c>
      <c r="BB10" s="412">
        <v>25238923</v>
      </c>
      <c r="BC10" s="411">
        <v>-36578186</v>
      </c>
      <c r="BD10" s="410">
        <v>2223986</v>
      </c>
      <c r="BE10" s="410">
        <v>28628580</v>
      </c>
      <c r="BF10" s="410">
        <v>19128643</v>
      </c>
      <c r="BG10" s="412">
        <v>-29676908</v>
      </c>
      <c r="BH10" s="411">
        <v>19566660</v>
      </c>
      <c r="BI10" s="408"/>
      <c r="BJ10" s="493" t="s">
        <v>438</v>
      </c>
      <c r="BK10" s="494"/>
      <c r="BL10" s="401"/>
      <c r="BM10" s="410">
        <v>-4889654</v>
      </c>
      <c r="BN10" s="410">
        <v>61407677</v>
      </c>
      <c r="BO10" s="411">
        <v>24792394</v>
      </c>
      <c r="BP10" s="410">
        <v>3495348</v>
      </c>
      <c r="BQ10" s="410">
        <v>2185326</v>
      </c>
      <c r="BR10" s="410">
        <v>-2824419</v>
      </c>
      <c r="BS10" s="410">
        <v>-29760346</v>
      </c>
      <c r="BT10" s="411">
        <v>7833528</v>
      </c>
      <c r="BU10" s="408"/>
      <c r="BV10" s="493" t="s">
        <v>438</v>
      </c>
      <c r="BW10" s="494"/>
      <c r="BX10" s="401"/>
      <c r="BY10" s="410">
        <v>-42513016</v>
      </c>
      <c r="BZ10" s="410">
        <v>-13210355</v>
      </c>
      <c r="CA10" s="411">
        <v>-37237948</v>
      </c>
      <c r="CB10" s="410">
        <v>-33163</v>
      </c>
      <c r="CC10" s="410">
        <v>-13934583</v>
      </c>
      <c r="CD10" s="410">
        <v>-1717123</v>
      </c>
      <c r="CE10" s="410">
        <f>SUM(F10:CD10)</f>
        <v>-3257536193.2199993</v>
      </c>
      <c r="CF10" s="413">
        <f>CE10-E10</f>
        <v>-4439132193.219999</v>
      </c>
      <c r="CG10" s="414">
        <f>IF(E10=0,0,((CF10/E10)*100))</f>
        <v>-375.689507515259</v>
      </c>
    </row>
    <row r="11" spans="1:85" ht="10.5" customHeight="1">
      <c r="A11" s="408"/>
      <c r="B11" s="415"/>
      <c r="C11" s="416"/>
      <c r="D11" s="401"/>
      <c r="E11" s="410"/>
      <c r="F11" s="410"/>
      <c r="G11" s="411"/>
      <c r="H11" s="410"/>
      <c r="I11" s="410"/>
      <c r="J11" s="410"/>
      <c r="K11" s="410"/>
      <c r="L11" s="411"/>
      <c r="M11" s="408"/>
      <c r="N11" s="415"/>
      <c r="O11" s="416"/>
      <c r="P11" s="401"/>
      <c r="Q11" s="410"/>
      <c r="R11" s="410"/>
      <c r="S11" s="411"/>
      <c r="T11" s="410"/>
      <c r="U11" s="410"/>
      <c r="V11" s="410"/>
      <c r="W11" s="412"/>
      <c r="X11" s="411"/>
      <c r="Y11" s="408"/>
      <c r="Z11" s="415"/>
      <c r="AA11" s="416"/>
      <c r="AB11" s="401"/>
      <c r="AC11" s="410"/>
      <c r="AD11" s="412"/>
      <c r="AE11" s="411"/>
      <c r="AF11" s="410"/>
      <c r="AG11" s="410"/>
      <c r="AH11" s="410"/>
      <c r="AI11" s="412"/>
      <c r="AJ11" s="411"/>
      <c r="AK11" s="408"/>
      <c r="AL11" s="415"/>
      <c r="AM11" s="416"/>
      <c r="AN11" s="401"/>
      <c r="AO11" s="410"/>
      <c r="AP11" s="410"/>
      <c r="AQ11" s="411"/>
      <c r="AR11" s="410"/>
      <c r="AS11" s="410"/>
      <c r="AT11" s="410"/>
      <c r="AU11" s="410"/>
      <c r="AV11" s="411"/>
      <c r="AW11" s="408"/>
      <c r="AX11" s="415"/>
      <c r="AY11" s="416"/>
      <c r="AZ11" s="401"/>
      <c r="BA11" s="410"/>
      <c r="BB11" s="412"/>
      <c r="BC11" s="411"/>
      <c r="BD11" s="410"/>
      <c r="BE11" s="410"/>
      <c r="BF11" s="410"/>
      <c r="BG11" s="412"/>
      <c r="BH11" s="411"/>
      <c r="BI11" s="408"/>
      <c r="BJ11" s="415"/>
      <c r="BK11" s="416"/>
      <c r="BL11" s="401"/>
      <c r="BM11" s="410"/>
      <c r="BN11" s="410"/>
      <c r="BO11" s="411"/>
      <c r="BP11" s="410"/>
      <c r="BQ11" s="410"/>
      <c r="BR11" s="410"/>
      <c r="BS11" s="410"/>
      <c r="BT11" s="411"/>
      <c r="BU11" s="408"/>
      <c r="BV11" s="415"/>
      <c r="BW11" s="416"/>
      <c r="BX11" s="401"/>
      <c r="BY11" s="410"/>
      <c r="BZ11" s="410"/>
      <c r="CA11" s="411"/>
      <c r="CB11" s="410"/>
      <c r="CC11" s="410"/>
      <c r="CD11" s="410"/>
      <c r="CE11" s="410"/>
      <c r="CF11" s="413"/>
      <c r="CG11" s="414"/>
    </row>
    <row r="12" spans="1:85" ht="15" customHeight="1">
      <c r="A12" s="495" t="s">
        <v>439</v>
      </c>
      <c r="B12" s="496"/>
      <c r="C12" s="496"/>
      <c r="D12" s="401"/>
      <c r="E12" s="417">
        <f aca="true" t="shared" si="0" ref="E12:L12">SUM(E9:E10)</f>
        <v>1341774000</v>
      </c>
      <c r="F12" s="417">
        <f t="shared" si="0"/>
        <v>-1596976926</v>
      </c>
      <c r="G12" s="418">
        <f t="shared" si="0"/>
        <v>-34475840</v>
      </c>
      <c r="H12" s="417">
        <f t="shared" si="0"/>
        <v>-402995992</v>
      </c>
      <c r="I12" s="417">
        <f t="shared" si="0"/>
        <v>-94690768</v>
      </c>
      <c r="J12" s="417">
        <f t="shared" si="0"/>
        <v>-639856970.6800001</v>
      </c>
      <c r="K12" s="417">
        <f t="shared" si="0"/>
        <v>-504801994</v>
      </c>
      <c r="L12" s="418">
        <f t="shared" si="0"/>
        <v>-514586704</v>
      </c>
      <c r="M12" s="495" t="s">
        <v>439</v>
      </c>
      <c r="N12" s="496"/>
      <c r="O12" s="496"/>
      <c r="P12" s="401"/>
      <c r="Q12" s="417">
        <f aca="true" t="shared" si="1" ref="Q12:X12">SUM(Q9:Q10)</f>
        <v>-312976502</v>
      </c>
      <c r="R12" s="417">
        <f t="shared" si="1"/>
        <v>98855482</v>
      </c>
      <c r="S12" s="418">
        <f t="shared" si="1"/>
        <v>80423968</v>
      </c>
      <c r="T12" s="417">
        <f t="shared" si="1"/>
        <v>-146282557</v>
      </c>
      <c r="U12" s="417">
        <f t="shared" si="1"/>
        <v>50615663</v>
      </c>
      <c r="V12" s="417">
        <f t="shared" si="1"/>
        <v>27480192</v>
      </c>
      <c r="W12" s="419">
        <f t="shared" si="1"/>
        <v>15734282</v>
      </c>
      <c r="X12" s="418">
        <f t="shared" si="1"/>
        <v>150513047</v>
      </c>
      <c r="Y12" s="495" t="s">
        <v>439</v>
      </c>
      <c r="Z12" s="496"/>
      <c r="AA12" s="496"/>
      <c r="AB12" s="401"/>
      <c r="AC12" s="417">
        <f aca="true" t="shared" si="2" ref="AC12:AJ12">SUM(AC9:AC10)</f>
        <v>6139884</v>
      </c>
      <c r="AD12" s="419">
        <f t="shared" si="2"/>
        <v>85467379</v>
      </c>
      <c r="AE12" s="418">
        <f t="shared" si="2"/>
        <v>132694324</v>
      </c>
      <c r="AF12" s="417">
        <f t="shared" si="2"/>
        <v>-23528789</v>
      </c>
      <c r="AG12" s="417">
        <f t="shared" si="2"/>
        <v>40423569</v>
      </c>
      <c r="AH12" s="417">
        <f t="shared" si="2"/>
        <v>-174348489</v>
      </c>
      <c r="AI12" s="419">
        <f t="shared" si="2"/>
        <v>27233415</v>
      </c>
      <c r="AJ12" s="418">
        <f t="shared" si="2"/>
        <v>41597612</v>
      </c>
      <c r="AK12" s="495" t="s">
        <v>439</v>
      </c>
      <c r="AL12" s="496"/>
      <c r="AM12" s="496"/>
      <c r="AN12" s="401"/>
      <c r="AO12" s="417">
        <f aca="true" t="shared" si="3" ref="AO12:AV12">SUM(AO9:AO10)</f>
        <v>13169140</v>
      </c>
      <c r="AP12" s="417">
        <f t="shared" si="3"/>
        <v>67668066</v>
      </c>
      <c r="AQ12" s="418">
        <f t="shared" si="3"/>
        <v>74913198</v>
      </c>
      <c r="AR12" s="417">
        <f t="shared" si="3"/>
        <v>75212363</v>
      </c>
      <c r="AS12" s="417">
        <f t="shared" si="3"/>
        <v>101966847</v>
      </c>
      <c r="AT12" s="417">
        <f t="shared" si="3"/>
        <v>21558653</v>
      </c>
      <c r="AU12" s="417">
        <f t="shared" si="3"/>
        <v>113425291</v>
      </c>
      <c r="AV12" s="418">
        <f t="shared" si="3"/>
        <v>121848695</v>
      </c>
      <c r="AW12" s="495" t="s">
        <v>439</v>
      </c>
      <c r="AX12" s="496"/>
      <c r="AY12" s="496"/>
      <c r="AZ12" s="401"/>
      <c r="BA12" s="417">
        <f aca="true" t="shared" si="4" ref="BA12:BH12">SUM(BA9:BA10)</f>
        <v>51178494</v>
      </c>
      <c r="BB12" s="419">
        <f t="shared" si="4"/>
        <v>63987921</v>
      </c>
      <c r="BC12" s="418">
        <f t="shared" si="4"/>
        <v>76932703</v>
      </c>
      <c r="BD12" s="417">
        <f t="shared" si="4"/>
        <v>63688657</v>
      </c>
      <c r="BE12" s="417">
        <f t="shared" si="4"/>
        <v>28882167</v>
      </c>
      <c r="BF12" s="417">
        <f t="shared" si="4"/>
        <v>43228700</v>
      </c>
      <c r="BG12" s="419">
        <f t="shared" si="4"/>
        <v>26230027</v>
      </c>
      <c r="BH12" s="418">
        <f t="shared" si="4"/>
        <v>130137137</v>
      </c>
      <c r="BI12" s="495" t="s">
        <v>439</v>
      </c>
      <c r="BJ12" s="496"/>
      <c r="BK12" s="496"/>
      <c r="BL12" s="401"/>
      <c r="BM12" s="417">
        <f aca="true" t="shared" si="5" ref="BM12:BT12">SUM(BM9:BM10)</f>
        <v>162134849</v>
      </c>
      <c r="BN12" s="417">
        <f t="shared" si="5"/>
        <v>291219532</v>
      </c>
      <c r="BO12" s="418">
        <f t="shared" si="5"/>
        <v>54208868</v>
      </c>
      <c r="BP12" s="417">
        <f t="shared" si="5"/>
        <v>78630039</v>
      </c>
      <c r="BQ12" s="417">
        <f t="shared" si="5"/>
        <v>44627219</v>
      </c>
      <c r="BR12" s="417">
        <f t="shared" si="5"/>
        <v>797606</v>
      </c>
      <c r="BS12" s="417">
        <f t="shared" si="5"/>
        <v>59160793</v>
      </c>
      <c r="BT12" s="418">
        <f t="shared" si="5"/>
        <v>62398411</v>
      </c>
      <c r="BU12" s="495" t="s">
        <v>439</v>
      </c>
      <c r="BV12" s="496"/>
      <c r="BW12" s="496"/>
      <c r="BX12" s="401"/>
      <c r="BY12" s="417">
        <f aca="true" t="shared" si="6" ref="BY12:CE12">SUM(BY9:BY10)</f>
        <v>62997652.239999995</v>
      </c>
      <c r="BZ12" s="417">
        <f t="shared" si="6"/>
        <v>53676537</v>
      </c>
      <c r="CA12" s="418">
        <f t="shared" si="6"/>
        <v>-119654</v>
      </c>
      <c r="CB12" s="417">
        <f t="shared" si="6"/>
        <v>5121665</v>
      </c>
      <c r="CC12" s="417">
        <f t="shared" si="6"/>
        <v>12958569</v>
      </c>
      <c r="CD12" s="417">
        <f t="shared" si="6"/>
        <v>-36384488</v>
      </c>
      <c r="CE12" s="417">
        <f t="shared" si="6"/>
        <v>-1762887057.4399993</v>
      </c>
      <c r="CF12" s="413">
        <f>CE12-E12</f>
        <v>-3104661057.4399996</v>
      </c>
      <c r="CG12" s="414">
        <f>IF(E12=0,0,((CF12/E12)*100))</f>
        <v>-231.38479784524066</v>
      </c>
    </row>
    <row r="13" spans="1:85" ht="10.5" customHeight="1">
      <c r="A13" s="408"/>
      <c r="B13" s="415"/>
      <c r="C13" s="416"/>
      <c r="D13" s="409"/>
      <c r="E13" s="417"/>
      <c r="F13" s="417"/>
      <c r="G13" s="418"/>
      <c r="H13" s="417"/>
      <c r="I13" s="417"/>
      <c r="J13" s="417"/>
      <c r="K13" s="417"/>
      <c r="L13" s="418"/>
      <c r="M13" s="408"/>
      <c r="N13" s="415"/>
      <c r="O13" s="416"/>
      <c r="P13" s="409"/>
      <c r="Q13" s="417"/>
      <c r="R13" s="417"/>
      <c r="S13" s="418"/>
      <c r="T13" s="417"/>
      <c r="U13" s="417"/>
      <c r="V13" s="417"/>
      <c r="W13" s="419"/>
      <c r="X13" s="418"/>
      <c r="Y13" s="408"/>
      <c r="Z13" s="415"/>
      <c r="AA13" s="416"/>
      <c r="AB13" s="409"/>
      <c r="AC13" s="417"/>
      <c r="AD13" s="419"/>
      <c r="AE13" s="418"/>
      <c r="AF13" s="417"/>
      <c r="AG13" s="417"/>
      <c r="AH13" s="417"/>
      <c r="AI13" s="419"/>
      <c r="AJ13" s="418"/>
      <c r="AK13" s="408"/>
      <c r="AL13" s="415"/>
      <c r="AM13" s="416"/>
      <c r="AN13" s="409"/>
      <c r="AO13" s="417"/>
      <c r="AP13" s="417"/>
      <c r="AQ13" s="418"/>
      <c r="AR13" s="417"/>
      <c r="AS13" s="417"/>
      <c r="AT13" s="417"/>
      <c r="AU13" s="417"/>
      <c r="AV13" s="418"/>
      <c r="AW13" s="408"/>
      <c r="AX13" s="415"/>
      <c r="AY13" s="416"/>
      <c r="AZ13" s="409"/>
      <c r="BA13" s="417"/>
      <c r="BB13" s="419"/>
      <c r="BC13" s="418"/>
      <c r="BD13" s="417"/>
      <c r="BE13" s="417"/>
      <c r="BF13" s="417"/>
      <c r="BG13" s="419"/>
      <c r="BH13" s="418"/>
      <c r="BI13" s="408"/>
      <c r="BJ13" s="415"/>
      <c r="BK13" s="416"/>
      <c r="BL13" s="409"/>
      <c r="BM13" s="417"/>
      <c r="BN13" s="417"/>
      <c r="BO13" s="418"/>
      <c r="BP13" s="417"/>
      <c r="BQ13" s="417"/>
      <c r="BR13" s="417"/>
      <c r="BS13" s="417"/>
      <c r="BT13" s="418"/>
      <c r="BU13" s="408"/>
      <c r="BV13" s="415"/>
      <c r="BW13" s="416"/>
      <c r="BX13" s="409"/>
      <c r="BY13" s="417"/>
      <c r="BZ13" s="417"/>
      <c r="CA13" s="418"/>
      <c r="CB13" s="417"/>
      <c r="CC13" s="417"/>
      <c r="CD13" s="417"/>
      <c r="CE13" s="417"/>
      <c r="CF13" s="420"/>
      <c r="CG13" s="421"/>
    </row>
    <row r="14" spans="1:85" ht="15" customHeight="1">
      <c r="A14" s="497" t="s">
        <v>440</v>
      </c>
      <c r="B14" s="498" t="s">
        <v>441</v>
      </c>
      <c r="C14" s="499"/>
      <c r="D14" s="401"/>
      <c r="E14" s="410"/>
      <c r="F14" s="410"/>
      <c r="G14" s="411"/>
      <c r="H14" s="410"/>
      <c r="I14" s="410"/>
      <c r="J14" s="410"/>
      <c r="K14" s="410"/>
      <c r="L14" s="411"/>
      <c r="M14" s="497" t="s">
        <v>440</v>
      </c>
      <c r="N14" s="498" t="s">
        <v>441</v>
      </c>
      <c r="O14" s="499"/>
      <c r="P14" s="401"/>
      <c r="Q14" s="410"/>
      <c r="R14" s="410"/>
      <c r="S14" s="411"/>
      <c r="T14" s="410"/>
      <c r="U14" s="410"/>
      <c r="V14" s="410"/>
      <c r="W14" s="412"/>
      <c r="X14" s="411"/>
      <c r="Y14" s="497" t="s">
        <v>440</v>
      </c>
      <c r="Z14" s="498" t="s">
        <v>441</v>
      </c>
      <c r="AA14" s="499"/>
      <c r="AB14" s="401"/>
      <c r="AC14" s="410"/>
      <c r="AD14" s="412"/>
      <c r="AE14" s="411"/>
      <c r="AF14" s="410"/>
      <c r="AG14" s="410"/>
      <c r="AH14" s="410"/>
      <c r="AI14" s="412"/>
      <c r="AJ14" s="411"/>
      <c r="AK14" s="497" t="s">
        <v>440</v>
      </c>
      <c r="AL14" s="498" t="s">
        <v>441</v>
      </c>
      <c r="AM14" s="499"/>
      <c r="AN14" s="401"/>
      <c r="AO14" s="410"/>
      <c r="AP14" s="410"/>
      <c r="AQ14" s="411"/>
      <c r="AR14" s="410"/>
      <c r="AS14" s="410"/>
      <c r="AT14" s="410"/>
      <c r="AU14" s="410"/>
      <c r="AV14" s="411"/>
      <c r="AW14" s="497" t="s">
        <v>440</v>
      </c>
      <c r="AX14" s="498" t="s">
        <v>441</v>
      </c>
      <c r="AY14" s="499"/>
      <c r="AZ14" s="401"/>
      <c r="BA14" s="410"/>
      <c r="BB14" s="412"/>
      <c r="BC14" s="411"/>
      <c r="BD14" s="410"/>
      <c r="BE14" s="410"/>
      <c r="BF14" s="410"/>
      <c r="BG14" s="412"/>
      <c r="BH14" s="411"/>
      <c r="BI14" s="497" t="s">
        <v>440</v>
      </c>
      <c r="BJ14" s="498" t="s">
        <v>441</v>
      </c>
      <c r="BK14" s="499"/>
      <c r="BL14" s="401"/>
      <c r="BM14" s="410"/>
      <c r="BN14" s="410"/>
      <c r="BO14" s="411"/>
      <c r="BP14" s="410"/>
      <c r="BQ14" s="410"/>
      <c r="BR14" s="410"/>
      <c r="BS14" s="410"/>
      <c r="BT14" s="411"/>
      <c r="BU14" s="497" t="s">
        <v>440</v>
      </c>
      <c r="BV14" s="498" t="s">
        <v>441</v>
      </c>
      <c r="BW14" s="499"/>
      <c r="BX14" s="401"/>
      <c r="BY14" s="410"/>
      <c r="BZ14" s="410"/>
      <c r="CA14" s="411"/>
      <c r="CB14" s="410"/>
      <c r="CC14" s="410"/>
      <c r="CD14" s="410"/>
      <c r="CE14" s="410"/>
      <c r="CF14" s="413"/>
      <c r="CG14" s="414"/>
    </row>
    <row r="15" spans="1:85" ht="10.5" customHeight="1">
      <c r="A15" s="422"/>
      <c r="B15" s="423"/>
      <c r="C15" s="424"/>
      <c r="D15" s="401"/>
      <c r="E15" s="410"/>
      <c r="F15" s="410"/>
      <c r="G15" s="411"/>
      <c r="H15" s="410"/>
      <c r="I15" s="410"/>
      <c r="J15" s="410"/>
      <c r="K15" s="410"/>
      <c r="L15" s="411"/>
      <c r="M15" s="422"/>
      <c r="N15" s="423"/>
      <c r="O15" s="424"/>
      <c r="P15" s="401"/>
      <c r="Q15" s="410"/>
      <c r="R15" s="410"/>
      <c r="S15" s="411"/>
      <c r="T15" s="410"/>
      <c r="U15" s="410"/>
      <c r="V15" s="410"/>
      <c r="W15" s="412"/>
      <c r="X15" s="411"/>
      <c r="Y15" s="422"/>
      <c r="Z15" s="423"/>
      <c r="AA15" s="424"/>
      <c r="AB15" s="401"/>
      <c r="AC15" s="410"/>
      <c r="AD15" s="412"/>
      <c r="AE15" s="411"/>
      <c r="AF15" s="410"/>
      <c r="AG15" s="410"/>
      <c r="AH15" s="410"/>
      <c r="AI15" s="412"/>
      <c r="AJ15" s="411"/>
      <c r="AK15" s="422"/>
      <c r="AL15" s="423"/>
      <c r="AM15" s="424"/>
      <c r="AN15" s="401"/>
      <c r="AO15" s="410"/>
      <c r="AP15" s="410"/>
      <c r="AQ15" s="411"/>
      <c r="AR15" s="410"/>
      <c r="AS15" s="410"/>
      <c r="AT15" s="410"/>
      <c r="AU15" s="410"/>
      <c r="AV15" s="411"/>
      <c r="AW15" s="422"/>
      <c r="AX15" s="423"/>
      <c r="AY15" s="424"/>
      <c r="AZ15" s="401"/>
      <c r="BA15" s="410"/>
      <c r="BB15" s="412"/>
      <c r="BC15" s="411"/>
      <c r="BD15" s="410"/>
      <c r="BE15" s="410"/>
      <c r="BF15" s="410"/>
      <c r="BG15" s="412"/>
      <c r="BH15" s="411"/>
      <c r="BI15" s="422"/>
      <c r="BJ15" s="423"/>
      <c r="BK15" s="424"/>
      <c r="BL15" s="401"/>
      <c r="BM15" s="410"/>
      <c r="BN15" s="410"/>
      <c r="BO15" s="411"/>
      <c r="BP15" s="410"/>
      <c r="BQ15" s="410"/>
      <c r="BR15" s="410"/>
      <c r="BS15" s="410"/>
      <c r="BT15" s="411"/>
      <c r="BU15" s="422"/>
      <c r="BV15" s="423"/>
      <c r="BW15" s="424"/>
      <c r="BX15" s="401"/>
      <c r="BY15" s="410"/>
      <c r="BZ15" s="410"/>
      <c r="CA15" s="411"/>
      <c r="CB15" s="410"/>
      <c r="CC15" s="410"/>
      <c r="CD15" s="410"/>
      <c r="CE15" s="410"/>
      <c r="CF15" s="413"/>
      <c r="CG15" s="414"/>
    </row>
    <row r="16" spans="1:85" ht="15" customHeight="1">
      <c r="A16" s="422"/>
      <c r="B16" s="493" t="s">
        <v>442</v>
      </c>
      <c r="C16" s="494"/>
      <c r="D16" s="409"/>
      <c r="E16" s="410">
        <v>0</v>
      </c>
      <c r="F16" s="410">
        <v>57187764</v>
      </c>
      <c r="G16" s="411">
        <v>0</v>
      </c>
      <c r="H16" s="410">
        <v>0</v>
      </c>
      <c r="I16" s="410">
        <v>0</v>
      </c>
      <c r="J16" s="410">
        <v>0</v>
      </c>
      <c r="K16" s="410">
        <v>0</v>
      </c>
      <c r="L16" s="411">
        <v>2764419000</v>
      </c>
      <c r="M16" s="422"/>
      <c r="N16" s="493" t="s">
        <v>442</v>
      </c>
      <c r="O16" s="494"/>
      <c r="P16" s="409"/>
      <c r="Q16" s="410">
        <v>0</v>
      </c>
      <c r="R16" s="410">
        <v>0</v>
      </c>
      <c r="S16" s="411">
        <v>0</v>
      </c>
      <c r="T16" s="410">
        <v>0</v>
      </c>
      <c r="U16" s="410">
        <v>0</v>
      </c>
      <c r="V16" s="410">
        <v>0</v>
      </c>
      <c r="W16" s="412">
        <v>608850</v>
      </c>
      <c r="X16" s="411">
        <v>0</v>
      </c>
      <c r="Y16" s="422"/>
      <c r="Z16" s="493" t="s">
        <v>442</v>
      </c>
      <c r="AA16" s="494"/>
      <c r="AB16" s="409"/>
      <c r="AC16" s="410">
        <v>407932</v>
      </c>
      <c r="AD16" s="412">
        <v>0</v>
      </c>
      <c r="AE16" s="411">
        <v>0</v>
      </c>
      <c r="AF16" s="410">
        <v>0</v>
      </c>
      <c r="AG16" s="410">
        <v>0</v>
      </c>
      <c r="AH16" s="410">
        <v>0</v>
      </c>
      <c r="AI16" s="412">
        <v>0</v>
      </c>
      <c r="AJ16" s="411">
        <v>0</v>
      </c>
      <c r="AK16" s="422"/>
      <c r="AL16" s="493" t="s">
        <v>442</v>
      </c>
      <c r="AM16" s="494"/>
      <c r="AN16" s="409"/>
      <c r="AO16" s="410">
        <v>0</v>
      </c>
      <c r="AP16" s="410">
        <v>0</v>
      </c>
      <c r="AQ16" s="411">
        <v>0</v>
      </c>
      <c r="AR16" s="410">
        <v>0</v>
      </c>
      <c r="AS16" s="410">
        <v>0</v>
      </c>
      <c r="AT16" s="410">
        <v>0</v>
      </c>
      <c r="AU16" s="410">
        <v>0</v>
      </c>
      <c r="AV16" s="411">
        <v>0</v>
      </c>
      <c r="AW16" s="422"/>
      <c r="AX16" s="493" t="s">
        <v>442</v>
      </c>
      <c r="AY16" s="494"/>
      <c r="AZ16" s="409"/>
      <c r="BA16" s="410">
        <v>0</v>
      </c>
      <c r="BB16" s="412">
        <v>23097979</v>
      </c>
      <c r="BC16" s="411">
        <v>0</v>
      </c>
      <c r="BD16" s="410">
        <v>0</v>
      </c>
      <c r="BE16" s="410">
        <v>122005</v>
      </c>
      <c r="BF16" s="410">
        <v>0</v>
      </c>
      <c r="BG16" s="412">
        <v>0</v>
      </c>
      <c r="BH16" s="411">
        <v>118905193</v>
      </c>
      <c r="BI16" s="422"/>
      <c r="BJ16" s="493" t="s">
        <v>442</v>
      </c>
      <c r="BK16" s="494"/>
      <c r="BL16" s="409"/>
      <c r="BM16" s="410">
        <v>0</v>
      </c>
      <c r="BN16" s="410">
        <v>0</v>
      </c>
      <c r="BO16" s="411">
        <v>0</v>
      </c>
      <c r="BP16" s="410">
        <v>0</v>
      </c>
      <c r="BQ16" s="410">
        <v>0</v>
      </c>
      <c r="BR16" s="410">
        <v>0</v>
      </c>
      <c r="BS16" s="410">
        <v>0</v>
      </c>
      <c r="BT16" s="411">
        <v>0</v>
      </c>
      <c r="BU16" s="422"/>
      <c r="BV16" s="493" t="s">
        <v>442</v>
      </c>
      <c r="BW16" s="494"/>
      <c r="BX16" s="409"/>
      <c r="BY16" s="410">
        <v>0</v>
      </c>
      <c r="BZ16" s="410">
        <v>0</v>
      </c>
      <c r="CA16" s="411">
        <v>0</v>
      </c>
      <c r="CB16" s="410">
        <v>0</v>
      </c>
      <c r="CC16" s="410">
        <v>18000000</v>
      </c>
      <c r="CD16" s="410">
        <v>0</v>
      </c>
      <c r="CE16" s="410">
        <f aca="true" t="shared" si="7" ref="CE16:CE25">SUM(F16:CD16)</f>
        <v>2982748723</v>
      </c>
      <c r="CF16" s="413">
        <f aca="true" t="shared" si="8" ref="CF16:CF25">CE16-E16</f>
        <v>2982748723</v>
      </c>
      <c r="CG16" s="414">
        <f aca="true" t="shared" si="9" ref="CG16:CG25">IF(E16=0,0,((CF16/E16)*100))</f>
        <v>0</v>
      </c>
    </row>
    <row r="17" spans="1:85" ht="15" customHeight="1">
      <c r="A17" s="422"/>
      <c r="B17" s="493" t="s">
        <v>443</v>
      </c>
      <c r="C17" s="494"/>
      <c r="D17" s="401"/>
      <c r="E17" s="410">
        <v>1290000</v>
      </c>
      <c r="F17" s="410">
        <v>430552</v>
      </c>
      <c r="G17" s="411">
        <v>0</v>
      </c>
      <c r="H17" s="410">
        <v>85790026</v>
      </c>
      <c r="I17" s="410">
        <v>27543853</v>
      </c>
      <c r="J17" s="410">
        <v>0</v>
      </c>
      <c r="K17" s="410">
        <v>260475414</v>
      </c>
      <c r="L17" s="411">
        <v>0</v>
      </c>
      <c r="M17" s="422"/>
      <c r="N17" s="493" t="s">
        <v>443</v>
      </c>
      <c r="O17" s="494"/>
      <c r="P17" s="401"/>
      <c r="Q17" s="410">
        <v>0</v>
      </c>
      <c r="R17" s="410">
        <v>0</v>
      </c>
      <c r="S17" s="411">
        <v>4599433</v>
      </c>
      <c r="T17" s="410">
        <v>0</v>
      </c>
      <c r="U17" s="410">
        <v>1311306</v>
      </c>
      <c r="V17" s="410">
        <v>0</v>
      </c>
      <c r="W17" s="412">
        <v>0</v>
      </c>
      <c r="X17" s="411">
        <v>0</v>
      </c>
      <c r="Y17" s="422"/>
      <c r="Z17" s="493" t="s">
        <v>443</v>
      </c>
      <c r="AA17" s="494"/>
      <c r="AB17" s="401"/>
      <c r="AC17" s="410">
        <v>10000</v>
      </c>
      <c r="AD17" s="412">
        <v>0</v>
      </c>
      <c r="AE17" s="411">
        <v>0</v>
      </c>
      <c r="AF17" s="410">
        <v>4567795</v>
      </c>
      <c r="AG17" s="410">
        <v>0</v>
      </c>
      <c r="AH17" s="410">
        <v>0</v>
      </c>
      <c r="AI17" s="412">
        <v>1415112</v>
      </c>
      <c r="AJ17" s="411">
        <v>3130871</v>
      </c>
      <c r="AK17" s="422"/>
      <c r="AL17" s="493" t="s">
        <v>443</v>
      </c>
      <c r="AM17" s="494"/>
      <c r="AN17" s="401"/>
      <c r="AO17" s="410">
        <v>0</v>
      </c>
      <c r="AP17" s="410">
        <v>3406741</v>
      </c>
      <c r="AQ17" s="411">
        <v>234757</v>
      </c>
      <c r="AR17" s="410">
        <v>0</v>
      </c>
      <c r="AS17" s="410">
        <v>0</v>
      </c>
      <c r="AT17" s="410">
        <v>16633698</v>
      </c>
      <c r="AU17" s="410">
        <v>93451</v>
      </c>
      <c r="AV17" s="411">
        <v>504896</v>
      </c>
      <c r="AW17" s="422"/>
      <c r="AX17" s="493" t="s">
        <v>443</v>
      </c>
      <c r="AY17" s="494"/>
      <c r="AZ17" s="401"/>
      <c r="BA17" s="410">
        <v>3968314</v>
      </c>
      <c r="BB17" s="412">
        <v>2790634</v>
      </c>
      <c r="BC17" s="411">
        <v>1128004</v>
      </c>
      <c r="BD17" s="410">
        <v>1387877</v>
      </c>
      <c r="BE17" s="410">
        <v>2257458</v>
      </c>
      <c r="BF17" s="410">
        <v>642200</v>
      </c>
      <c r="BG17" s="412">
        <v>0</v>
      </c>
      <c r="BH17" s="411">
        <v>27914516</v>
      </c>
      <c r="BI17" s="422"/>
      <c r="BJ17" s="493" t="s">
        <v>443</v>
      </c>
      <c r="BK17" s="494"/>
      <c r="BL17" s="401"/>
      <c r="BM17" s="410">
        <v>370946</v>
      </c>
      <c r="BN17" s="410">
        <v>436008</v>
      </c>
      <c r="BO17" s="411">
        <v>0</v>
      </c>
      <c r="BP17" s="410">
        <v>0</v>
      </c>
      <c r="BQ17" s="410">
        <v>0</v>
      </c>
      <c r="BR17" s="410">
        <v>0</v>
      </c>
      <c r="BS17" s="410">
        <v>318949</v>
      </c>
      <c r="BT17" s="411">
        <v>428714</v>
      </c>
      <c r="BU17" s="422"/>
      <c r="BV17" s="493" t="s">
        <v>443</v>
      </c>
      <c r="BW17" s="494"/>
      <c r="BX17" s="401"/>
      <c r="BY17" s="410">
        <v>5469371</v>
      </c>
      <c r="BZ17" s="410">
        <v>0</v>
      </c>
      <c r="CA17" s="411">
        <v>0</v>
      </c>
      <c r="CB17" s="410">
        <v>0</v>
      </c>
      <c r="CC17" s="410">
        <v>0</v>
      </c>
      <c r="CD17" s="410">
        <v>566156</v>
      </c>
      <c r="CE17" s="410">
        <f t="shared" si="7"/>
        <v>457827052</v>
      </c>
      <c r="CF17" s="413">
        <f t="shared" si="8"/>
        <v>456537052</v>
      </c>
      <c r="CG17" s="414">
        <f t="shared" si="9"/>
        <v>35390.46914728682</v>
      </c>
    </row>
    <row r="18" spans="1:85" ht="15" customHeight="1">
      <c r="A18" s="422"/>
      <c r="B18" s="493" t="s">
        <v>444</v>
      </c>
      <c r="C18" s="494"/>
      <c r="D18" s="401"/>
      <c r="E18" s="410">
        <v>0</v>
      </c>
      <c r="F18" s="410">
        <v>0</v>
      </c>
      <c r="G18" s="411">
        <v>256321</v>
      </c>
      <c r="H18" s="410">
        <v>0</v>
      </c>
      <c r="I18" s="410">
        <v>0</v>
      </c>
      <c r="J18" s="410">
        <v>4331022</v>
      </c>
      <c r="K18" s="410">
        <v>7270</v>
      </c>
      <c r="L18" s="411">
        <v>1133752</v>
      </c>
      <c r="M18" s="422"/>
      <c r="N18" s="493" t="s">
        <v>444</v>
      </c>
      <c r="O18" s="494"/>
      <c r="P18" s="401"/>
      <c r="Q18" s="410">
        <v>394036</v>
      </c>
      <c r="R18" s="410">
        <v>0</v>
      </c>
      <c r="S18" s="411">
        <v>0</v>
      </c>
      <c r="T18" s="410">
        <v>101732</v>
      </c>
      <c r="U18" s="410">
        <v>59499</v>
      </c>
      <c r="V18" s="410">
        <v>101589</v>
      </c>
      <c r="W18" s="412">
        <v>0</v>
      </c>
      <c r="X18" s="411">
        <v>0</v>
      </c>
      <c r="Y18" s="422"/>
      <c r="Z18" s="493" t="s">
        <v>444</v>
      </c>
      <c r="AA18" s="494"/>
      <c r="AB18" s="401"/>
      <c r="AC18" s="410">
        <v>0</v>
      </c>
      <c r="AD18" s="412">
        <v>39417</v>
      </c>
      <c r="AE18" s="411">
        <v>3848</v>
      </c>
      <c r="AF18" s="410">
        <v>0</v>
      </c>
      <c r="AG18" s="410">
        <v>0</v>
      </c>
      <c r="AH18" s="410">
        <v>320342</v>
      </c>
      <c r="AI18" s="412">
        <v>129108</v>
      </c>
      <c r="AJ18" s="411">
        <v>0</v>
      </c>
      <c r="AK18" s="422"/>
      <c r="AL18" s="493" t="s">
        <v>444</v>
      </c>
      <c r="AM18" s="494"/>
      <c r="AN18" s="401"/>
      <c r="AO18" s="410">
        <v>4938</v>
      </c>
      <c r="AP18" s="410">
        <v>0</v>
      </c>
      <c r="AQ18" s="411">
        <v>10610</v>
      </c>
      <c r="AR18" s="410">
        <v>0</v>
      </c>
      <c r="AS18" s="410">
        <v>83799</v>
      </c>
      <c r="AT18" s="410">
        <v>0</v>
      </c>
      <c r="AU18" s="410">
        <v>25350000</v>
      </c>
      <c r="AV18" s="411">
        <v>0</v>
      </c>
      <c r="AW18" s="422"/>
      <c r="AX18" s="493" t="s">
        <v>444</v>
      </c>
      <c r="AY18" s="494"/>
      <c r="AZ18" s="401"/>
      <c r="BA18" s="410">
        <v>0</v>
      </c>
      <c r="BB18" s="412">
        <v>0</v>
      </c>
      <c r="BC18" s="411">
        <v>0</v>
      </c>
      <c r="BD18" s="410">
        <v>4500</v>
      </c>
      <c r="BE18" s="410">
        <v>86534</v>
      </c>
      <c r="BF18" s="410">
        <v>55267</v>
      </c>
      <c r="BG18" s="412">
        <v>0</v>
      </c>
      <c r="BH18" s="411">
        <v>33254</v>
      </c>
      <c r="BI18" s="422"/>
      <c r="BJ18" s="493" t="s">
        <v>444</v>
      </c>
      <c r="BK18" s="494"/>
      <c r="BL18" s="401"/>
      <c r="BM18" s="410">
        <v>0</v>
      </c>
      <c r="BN18" s="410">
        <v>48657</v>
      </c>
      <c r="BO18" s="411">
        <v>0</v>
      </c>
      <c r="BP18" s="410">
        <v>0</v>
      </c>
      <c r="BQ18" s="410">
        <v>9200</v>
      </c>
      <c r="BR18" s="410">
        <v>0</v>
      </c>
      <c r="BS18" s="410">
        <v>15585</v>
      </c>
      <c r="BT18" s="411">
        <v>0</v>
      </c>
      <c r="BU18" s="422"/>
      <c r="BV18" s="493" t="s">
        <v>444</v>
      </c>
      <c r="BW18" s="494"/>
      <c r="BX18" s="401"/>
      <c r="BY18" s="410">
        <v>0</v>
      </c>
      <c r="BZ18" s="410">
        <v>0</v>
      </c>
      <c r="CA18" s="411">
        <v>0</v>
      </c>
      <c r="CB18" s="410">
        <v>0</v>
      </c>
      <c r="CC18" s="410">
        <v>0</v>
      </c>
      <c r="CD18" s="410">
        <v>0</v>
      </c>
      <c r="CE18" s="410">
        <f t="shared" si="7"/>
        <v>32580280</v>
      </c>
      <c r="CF18" s="413">
        <f t="shared" si="8"/>
        <v>32580280</v>
      </c>
      <c r="CG18" s="414">
        <f t="shared" si="9"/>
        <v>0</v>
      </c>
    </row>
    <row r="19" spans="1:85" ht="15" customHeight="1">
      <c r="A19" s="422"/>
      <c r="B19" s="493" t="s">
        <v>445</v>
      </c>
      <c r="C19" s="494"/>
      <c r="D19" s="425"/>
      <c r="E19" s="410">
        <v>24595000</v>
      </c>
      <c r="F19" s="410">
        <v>163930268</v>
      </c>
      <c r="G19" s="411">
        <v>96900</v>
      </c>
      <c r="H19" s="410">
        <v>1327400</v>
      </c>
      <c r="I19" s="410">
        <v>691000</v>
      </c>
      <c r="J19" s="410">
        <v>29200</v>
      </c>
      <c r="K19" s="410">
        <v>19380586</v>
      </c>
      <c r="L19" s="411">
        <v>3066700</v>
      </c>
      <c r="M19" s="422"/>
      <c r="N19" s="493" t="s">
        <v>445</v>
      </c>
      <c r="O19" s="494"/>
      <c r="P19" s="425"/>
      <c r="Q19" s="410">
        <v>1027600</v>
      </c>
      <c r="R19" s="410">
        <v>1317600</v>
      </c>
      <c r="S19" s="411">
        <v>0</v>
      </c>
      <c r="T19" s="410">
        <v>22116396</v>
      </c>
      <c r="U19" s="410">
        <v>167220</v>
      </c>
      <c r="V19" s="410">
        <v>0</v>
      </c>
      <c r="W19" s="412">
        <v>0</v>
      </c>
      <c r="X19" s="411">
        <v>685900</v>
      </c>
      <c r="Y19" s="422"/>
      <c r="Z19" s="493" t="s">
        <v>445</v>
      </c>
      <c r="AA19" s="494"/>
      <c r="AB19" s="425"/>
      <c r="AC19" s="410">
        <v>0</v>
      </c>
      <c r="AD19" s="412">
        <v>72500</v>
      </c>
      <c r="AE19" s="411">
        <v>0</v>
      </c>
      <c r="AF19" s="410">
        <v>45000</v>
      </c>
      <c r="AG19" s="410">
        <v>0</v>
      </c>
      <c r="AH19" s="410">
        <v>14986206</v>
      </c>
      <c r="AI19" s="412">
        <v>0</v>
      </c>
      <c r="AJ19" s="411">
        <v>0</v>
      </c>
      <c r="AK19" s="422"/>
      <c r="AL19" s="493" t="s">
        <v>445</v>
      </c>
      <c r="AM19" s="494"/>
      <c r="AN19" s="425"/>
      <c r="AO19" s="410">
        <v>587000</v>
      </c>
      <c r="AP19" s="410">
        <v>36000</v>
      </c>
      <c r="AQ19" s="411">
        <v>0</v>
      </c>
      <c r="AR19" s="410">
        <v>0</v>
      </c>
      <c r="AS19" s="410">
        <v>108000</v>
      </c>
      <c r="AT19" s="410">
        <v>454994</v>
      </c>
      <c r="AU19" s="410">
        <v>594821</v>
      </c>
      <c r="AV19" s="411">
        <v>2142979</v>
      </c>
      <c r="AW19" s="422"/>
      <c r="AX19" s="493" t="s">
        <v>445</v>
      </c>
      <c r="AY19" s="494"/>
      <c r="AZ19" s="425"/>
      <c r="BA19" s="410">
        <v>0</v>
      </c>
      <c r="BB19" s="412">
        <v>0</v>
      </c>
      <c r="BC19" s="411">
        <v>2189482</v>
      </c>
      <c r="BD19" s="410">
        <v>12198727</v>
      </c>
      <c r="BE19" s="410">
        <v>0</v>
      </c>
      <c r="BF19" s="410">
        <v>45000</v>
      </c>
      <c r="BG19" s="412">
        <v>0</v>
      </c>
      <c r="BH19" s="411">
        <v>145696670</v>
      </c>
      <c r="BI19" s="422"/>
      <c r="BJ19" s="493" t="s">
        <v>445</v>
      </c>
      <c r="BK19" s="494"/>
      <c r="BL19" s="425"/>
      <c r="BM19" s="410">
        <v>0</v>
      </c>
      <c r="BN19" s="410">
        <v>70305</v>
      </c>
      <c r="BO19" s="411">
        <v>0</v>
      </c>
      <c r="BP19" s="410">
        <v>0</v>
      </c>
      <c r="BQ19" s="410">
        <v>0</v>
      </c>
      <c r="BR19" s="410">
        <v>0</v>
      </c>
      <c r="BS19" s="410">
        <v>0</v>
      </c>
      <c r="BT19" s="411">
        <v>900</v>
      </c>
      <c r="BU19" s="422"/>
      <c r="BV19" s="493" t="s">
        <v>445</v>
      </c>
      <c r="BW19" s="494"/>
      <c r="BX19" s="425"/>
      <c r="BY19" s="410">
        <v>2000</v>
      </c>
      <c r="BZ19" s="410">
        <v>0</v>
      </c>
      <c r="CA19" s="411">
        <v>0</v>
      </c>
      <c r="CB19" s="410">
        <v>0</v>
      </c>
      <c r="CC19" s="410">
        <v>0</v>
      </c>
      <c r="CD19" s="410">
        <v>0</v>
      </c>
      <c r="CE19" s="410">
        <f t="shared" si="7"/>
        <v>393067354</v>
      </c>
      <c r="CF19" s="413">
        <f t="shared" si="8"/>
        <v>368472354</v>
      </c>
      <c r="CG19" s="414">
        <f t="shared" si="9"/>
        <v>1498.1596015450295</v>
      </c>
    </row>
    <row r="20" spans="1:85" ht="15" customHeight="1">
      <c r="A20" s="422"/>
      <c r="B20" s="493" t="s">
        <v>446</v>
      </c>
      <c r="C20" s="494"/>
      <c r="D20" s="425"/>
      <c r="E20" s="410">
        <v>0</v>
      </c>
      <c r="F20" s="410">
        <v>0</v>
      </c>
      <c r="G20" s="411">
        <v>3018289</v>
      </c>
      <c r="H20" s="410">
        <v>0</v>
      </c>
      <c r="I20" s="410">
        <v>0</v>
      </c>
      <c r="J20" s="410">
        <v>0</v>
      </c>
      <c r="K20" s="410">
        <v>0</v>
      </c>
      <c r="L20" s="411">
        <v>0</v>
      </c>
      <c r="M20" s="422"/>
      <c r="N20" s="493" t="s">
        <v>446</v>
      </c>
      <c r="O20" s="494"/>
      <c r="P20" s="425"/>
      <c r="Q20" s="410">
        <v>0</v>
      </c>
      <c r="R20" s="410">
        <v>0</v>
      </c>
      <c r="S20" s="411">
        <v>0</v>
      </c>
      <c r="T20" s="410">
        <v>0</v>
      </c>
      <c r="U20" s="410">
        <v>0</v>
      </c>
      <c r="V20" s="410">
        <v>0</v>
      </c>
      <c r="W20" s="412">
        <v>0</v>
      </c>
      <c r="X20" s="411">
        <v>0</v>
      </c>
      <c r="Y20" s="422"/>
      <c r="Z20" s="493" t="s">
        <v>446</v>
      </c>
      <c r="AA20" s="494"/>
      <c r="AB20" s="425"/>
      <c r="AC20" s="410">
        <v>0</v>
      </c>
      <c r="AD20" s="412">
        <v>0</v>
      </c>
      <c r="AE20" s="411">
        <v>0</v>
      </c>
      <c r="AF20" s="410">
        <v>0</v>
      </c>
      <c r="AG20" s="410">
        <v>0</v>
      </c>
      <c r="AH20" s="410">
        <v>0</v>
      </c>
      <c r="AI20" s="412">
        <v>0</v>
      </c>
      <c r="AJ20" s="411">
        <v>0</v>
      </c>
      <c r="AK20" s="422"/>
      <c r="AL20" s="493" t="s">
        <v>446</v>
      </c>
      <c r="AM20" s="494"/>
      <c r="AN20" s="425"/>
      <c r="AO20" s="410">
        <v>0</v>
      </c>
      <c r="AP20" s="410">
        <v>0</v>
      </c>
      <c r="AQ20" s="411">
        <v>0</v>
      </c>
      <c r="AR20" s="410">
        <v>0</v>
      </c>
      <c r="AS20" s="410">
        <v>0</v>
      </c>
      <c r="AT20" s="410">
        <v>0</v>
      </c>
      <c r="AU20" s="410">
        <v>0</v>
      </c>
      <c r="AV20" s="411">
        <v>0</v>
      </c>
      <c r="AW20" s="422"/>
      <c r="AX20" s="493" t="s">
        <v>446</v>
      </c>
      <c r="AY20" s="494"/>
      <c r="AZ20" s="425"/>
      <c r="BA20" s="410">
        <v>0</v>
      </c>
      <c r="BB20" s="412">
        <v>0</v>
      </c>
      <c r="BC20" s="411">
        <v>0</v>
      </c>
      <c r="BD20" s="410">
        <v>0</v>
      </c>
      <c r="BE20" s="410">
        <v>0</v>
      </c>
      <c r="BF20" s="410">
        <v>0</v>
      </c>
      <c r="BG20" s="412">
        <v>0</v>
      </c>
      <c r="BH20" s="411">
        <v>0</v>
      </c>
      <c r="BI20" s="422"/>
      <c r="BJ20" s="493" t="s">
        <v>446</v>
      </c>
      <c r="BK20" s="494"/>
      <c r="BL20" s="425"/>
      <c r="BM20" s="410">
        <v>0</v>
      </c>
      <c r="BN20" s="410">
        <v>0</v>
      </c>
      <c r="BO20" s="411">
        <v>0</v>
      </c>
      <c r="BP20" s="410">
        <v>0</v>
      </c>
      <c r="BQ20" s="410">
        <v>0</v>
      </c>
      <c r="BR20" s="410">
        <v>0</v>
      </c>
      <c r="BS20" s="410">
        <v>0</v>
      </c>
      <c r="BT20" s="411">
        <v>0</v>
      </c>
      <c r="BU20" s="422"/>
      <c r="BV20" s="493" t="s">
        <v>446</v>
      </c>
      <c r="BW20" s="494"/>
      <c r="BX20" s="425"/>
      <c r="BY20" s="410">
        <v>0</v>
      </c>
      <c r="BZ20" s="410">
        <v>0</v>
      </c>
      <c r="CA20" s="411">
        <v>0</v>
      </c>
      <c r="CB20" s="410">
        <v>0</v>
      </c>
      <c r="CC20" s="410">
        <v>0</v>
      </c>
      <c r="CD20" s="410">
        <v>0</v>
      </c>
      <c r="CE20" s="410">
        <f t="shared" si="7"/>
        <v>3018289</v>
      </c>
      <c r="CF20" s="413">
        <f t="shared" si="8"/>
        <v>3018289</v>
      </c>
      <c r="CG20" s="414">
        <f t="shared" si="9"/>
        <v>0</v>
      </c>
    </row>
    <row r="21" spans="1:85" ht="15" customHeight="1">
      <c r="A21" s="422"/>
      <c r="B21" s="493" t="s">
        <v>447</v>
      </c>
      <c r="C21" s="494"/>
      <c r="D21" s="426"/>
      <c r="E21" s="410">
        <v>0</v>
      </c>
      <c r="F21" s="410">
        <v>0</v>
      </c>
      <c r="G21" s="411">
        <v>0</v>
      </c>
      <c r="H21" s="410">
        <v>0</v>
      </c>
      <c r="I21" s="410">
        <v>-3720000</v>
      </c>
      <c r="J21" s="410">
        <v>-20265745</v>
      </c>
      <c r="K21" s="410">
        <v>0</v>
      </c>
      <c r="L21" s="411">
        <v>-2485000000</v>
      </c>
      <c r="M21" s="422"/>
      <c r="N21" s="493" t="s">
        <v>447</v>
      </c>
      <c r="O21" s="494"/>
      <c r="P21" s="426"/>
      <c r="Q21" s="410">
        <v>0</v>
      </c>
      <c r="R21" s="410">
        <v>0</v>
      </c>
      <c r="S21" s="411">
        <v>0</v>
      </c>
      <c r="T21" s="410">
        <v>0</v>
      </c>
      <c r="U21" s="410">
        <v>0</v>
      </c>
      <c r="V21" s="410">
        <v>0</v>
      </c>
      <c r="W21" s="412">
        <v>0</v>
      </c>
      <c r="X21" s="411">
        <v>0</v>
      </c>
      <c r="Y21" s="422"/>
      <c r="Z21" s="493" t="s">
        <v>447</v>
      </c>
      <c r="AA21" s="494"/>
      <c r="AB21" s="426"/>
      <c r="AC21" s="410">
        <v>-49000000</v>
      </c>
      <c r="AD21" s="412">
        <v>0</v>
      </c>
      <c r="AE21" s="411">
        <v>-24937673</v>
      </c>
      <c r="AF21" s="410">
        <v>0</v>
      </c>
      <c r="AG21" s="410">
        <v>0</v>
      </c>
      <c r="AH21" s="410">
        <v>-19941643</v>
      </c>
      <c r="AI21" s="412">
        <v>0</v>
      </c>
      <c r="AJ21" s="411">
        <v>-30513484</v>
      </c>
      <c r="AK21" s="422"/>
      <c r="AL21" s="493" t="s">
        <v>447</v>
      </c>
      <c r="AM21" s="494"/>
      <c r="AN21" s="426"/>
      <c r="AO21" s="410">
        <v>0</v>
      </c>
      <c r="AP21" s="410">
        <v>0</v>
      </c>
      <c r="AQ21" s="411">
        <v>-1006353</v>
      </c>
      <c r="AR21" s="410">
        <v>0</v>
      </c>
      <c r="AS21" s="410">
        <v>0</v>
      </c>
      <c r="AT21" s="410">
        <v>0</v>
      </c>
      <c r="AU21" s="410">
        <v>0</v>
      </c>
      <c r="AV21" s="411">
        <v>0</v>
      </c>
      <c r="AW21" s="422"/>
      <c r="AX21" s="493" t="s">
        <v>447</v>
      </c>
      <c r="AY21" s="494"/>
      <c r="AZ21" s="426"/>
      <c r="BA21" s="410">
        <v>0</v>
      </c>
      <c r="BB21" s="412">
        <v>0</v>
      </c>
      <c r="BC21" s="411">
        <v>0</v>
      </c>
      <c r="BD21" s="410">
        <v>0</v>
      </c>
      <c r="BE21" s="410">
        <v>0</v>
      </c>
      <c r="BF21" s="410">
        <v>0</v>
      </c>
      <c r="BG21" s="412">
        <v>-66826</v>
      </c>
      <c r="BH21" s="411">
        <v>-122511216</v>
      </c>
      <c r="BI21" s="422"/>
      <c r="BJ21" s="493" t="s">
        <v>447</v>
      </c>
      <c r="BK21" s="494"/>
      <c r="BL21" s="426"/>
      <c r="BM21" s="410">
        <v>-27797767</v>
      </c>
      <c r="BN21" s="410">
        <v>-5973</v>
      </c>
      <c r="BO21" s="411">
        <v>0</v>
      </c>
      <c r="BP21" s="410">
        <v>0</v>
      </c>
      <c r="BQ21" s="410">
        <v>0</v>
      </c>
      <c r="BR21" s="410">
        <v>0</v>
      </c>
      <c r="BS21" s="410">
        <v>0</v>
      </c>
      <c r="BT21" s="411">
        <v>0</v>
      </c>
      <c r="BU21" s="422"/>
      <c r="BV21" s="493" t="s">
        <v>447</v>
      </c>
      <c r="BW21" s="494"/>
      <c r="BX21" s="426"/>
      <c r="BY21" s="410">
        <v>0</v>
      </c>
      <c r="BZ21" s="410">
        <v>0</v>
      </c>
      <c r="CA21" s="411">
        <v>0</v>
      </c>
      <c r="CB21" s="410">
        <v>0</v>
      </c>
      <c r="CC21" s="410">
        <v>0</v>
      </c>
      <c r="CD21" s="410">
        <v>0</v>
      </c>
      <c r="CE21" s="410">
        <f t="shared" si="7"/>
        <v>-2784766680</v>
      </c>
      <c r="CF21" s="413">
        <f t="shared" si="8"/>
        <v>-2784766680</v>
      </c>
      <c r="CG21" s="414">
        <f t="shared" si="9"/>
        <v>0</v>
      </c>
    </row>
    <row r="22" spans="1:85" ht="15" customHeight="1">
      <c r="A22" s="408"/>
      <c r="B22" s="493" t="s">
        <v>448</v>
      </c>
      <c r="C22" s="500" t="s">
        <v>151</v>
      </c>
      <c r="D22" s="425"/>
      <c r="E22" s="410">
        <v>-329566000</v>
      </c>
      <c r="F22" s="410">
        <v>0</v>
      </c>
      <c r="G22" s="411">
        <v>0</v>
      </c>
      <c r="H22" s="410">
        <v>-947500</v>
      </c>
      <c r="I22" s="410">
        <v>-30000</v>
      </c>
      <c r="J22" s="410">
        <v>0</v>
      </c>
      <c r="K22" s="410">
        <v>0</v>
      </c>
      <c r="L22" s="411">
        <v>0</v>
      </c>
      <c r="M22" s="408"/>
      <c r="N22" s="493" t="s">
        <v>448</v>
      </c>
      <c r="O22" s="500" t="s">
        <v>151</v>
      </c>
      <c r="P22" s="425"/>
      <c r="Q22" s="410">
        <v>0</v>
      </c>
      <c r="R22" s="410">
        <v>0</v>
      </c>
      <c r="S22" s="411">
        <v>0</v>
      </c>
      <c r="T22" s="410">
        <v>0</v>
      </c>
      <c r="U22" s="410">
        <v>0</v>
      </c>
      <c r="V22" s="410">
        <v>0</v>
      </c>
      <c r="W22" s="412">
        <v>0</v>
      </c>
      <c r="X22" s="411">
        <v>0</v>
      </c>
      <c r="Y22" s="408"/>
      <c r="Z22" s="493" t="s">
        <v>448</v>
      </c>
      <c r="AA22" s="500" t="s">
        <v>151</v>
      </c>
      <c r="AB22" s="425"/>
      <c r="AC22" s="410">
        <v>0</v>
      </c>
      <c r="AD22" s="412">
        <v>0</v>
      </c>
      <c r="AE22" s="411">
        <v>0</v>
      </c>
      <c r="AF22" s="410">
        <v>0</v>
      </c>
      <c r="AG22" s="410">
        <v>0</v>
      </c>
      <c r="AH22" s="410">
        <v>0</v>
      </c>
      <c r="AI22" s="412">
        <v>-30000</v>
      </c>
      <c r="AJ22" s="411">
        <v>0</v>
      </c>
      <c r="AK22" s="408"/>
      <c r="AL22" s="493" t="s">
        <v>448</v>
      </c>
      <c r="AM22" s="500" t="s">
        <v>151</v>
      </c>
      <c r="AN22" s="425"/>
      <c r="AO22" s="410">
        <v>0</v>
      </c>
      <c r="AP22" s="410">
        <v>0</v>
      </c>
      <c r="AQ22" s="411">
        <v>0</v>
      </c>
      <c r="AR22" s="410">
        <v>-10768878</v>
      </c>
      <c r="AS22" s="410">
        <v>-1471314</v>
      </c>
      <c r="AT22" s="410">
        <v>0</v>
      </c>
      <c r="AU22" s="410">
        <v>0</v>
      </c>
      <c r="AV22" s="411">
        <v>0</v>
      </c>
      <c r="AW22" s="408"/>
      <c r="AX22" s="493" t="s">
        <v>448</v>
      </c>
      <c r="AY22" s="500" t="s">
        <v>151</v>
      </c>
      <c r="AZ22" s="425"/>
      <c r="BA22" s="410">
        <v>0</v>
      </c>
      <c r="BB22" s="412">
        <v>0</v>
      </c>
      <c r="BC22" s="411">
        <v>0</v>
      </c>
      <c r="BD22" s="410">
        <v>0</v>
      </c>
      <c r="BE22" s="410">
        <v>0</v>
      </c>
      <c r="BF22" s="410">
        <v>0</v>
      </c>
      <c r="BG22" s="412">
        <v>0</v>
      </c>
      <c r="BH22" s="411">
        <v>0</v>
      </c>
      <c r="BI22" s="408"/>
      <c r="BJ22" s="493" t="s">
        <v>448</v>
      </c>
      <c r="BK22" s="500" t="s">
        <v>151</v>
      </c>
      <c r="BL22" s="425"/>
      <c r="BM22" s="410">
        <v>0</v>
      </c>
      <c r="BN22" s="410">
        <v>0</v>
      </c>
      <c r="BO22" s="411">
        <v>0</v>
      </c>
      <c r="BP22" s="410">
        <v>0</v>
      </c>
      <c r="BQ22" s="410">
        <v>0</v>
      </c>
      <c r="BR22" s="410">
        <v>0</v>
      </c>
      <c r="BS22" s="410">
        <v>0</v>
      </c>
      <c r="BT22" s="411">
        <v>0</v>
      </c>
      <c r="BU22" s="408"/>
      <c r="BV22" s="493" t="s">
        <v>448</v>
      </c>
      <c r="BW22" s="500" t="s">
        <v>151</v>
      </c>
      <c r="BX22" s="425"/>
      <c r="BY22" s="410">
        <v>0</v>
      </c>
      <c r="BZ22" s="410">
        <v>0</v>
      </c>
      <c r="CA22" s="411">
        <v>0</v>
      </c>
      <c r="CB22" s="410">
        <v>0</v>
      </c>
      <c r="CC22" s="410">
        <v>0</v>
      </c>
      <c r="CD22" s="410">
        <v>0</v>
      </c>
      <c r="CE22" s="410">
        <f t="shared" si="7"/>
        <v>-13247692</v>
      </c>
      <c r="CF22" s="413">
        <f t="shared" si="8"/>
        <v>316318308</v>
      </c>
      <c r="CG22" s="414">
        <f t="shared" si="9"/>
        <v>-95.98026131336364</v>
      </c>
    </row>
    <row r="23" spans="1:85" ht="15" customHeight="1">
      <c r="A23" s="408"/>
      <c r="B23" s="493" t="s">
        <v>449</v>
      </c>
      <c r="C23" s="500"/>
      <c r="D23" s="401"/>
      <c r="E23" s="410">
        <v>-9658785000</v>
      </c>
      <c r="F23" s="410">
        <v>-564141901</v>
      </c>
      <c r="G23" s="411">
        <v>-723889305</v>
      </c>
      <c r="H23" s="410">
        <v>-233804228</v>
      </c>
      <c r="I23" s="410">
        <v>-578223214</v>
      </c>
      <c r="J23" s="410">
        <v>-651823017</v>
      </c>
      <c r="K23" s="410">
        <v>-468979531</v>
      </c>
      <c r="L23" s="411">
        <v>-180417629</v>
      </c>
      <c r="M23" s="408"/>
      <c r="N23" s="493" t="s">
        <v>449</v>
      </c>
      <c r="O23" s="500"/>
      <c r="P23" s="401"/>
      <c r="Q23" s="410">
        <v>-129905893</v>
      </c>
      <c r="R23" s="410">
        <v>-142920480</v>
      </c>
      <c r="S23" s="411">
        <v>-177353063</v>
      </c>
      <c r="T23" s="410">
        <v>-422248642</v>
      </c>
      <c r="U23" s="410">
        <v>-389481117</v>
      </c>
      <c r="V23" s="410">
        <v>-391199392</v>
      </c>
      <c r="W23" s="412">
        <v>-319132539</v>
      </c>
      <c r="X23" s="411">
        <v>-677248779</v>
      </c>
      <c r="Y23" s="408"/>
      <c r="Z23" s="493" t="s">
        <v>449</v>
      </c>
      <c r="AA23" s="500"/>
      <c r="AB23" s="401"/>
      <c r="AC23" s="410">
        <v>-275891702</v>
      </c>
      <c r="AD23" s="412">
        <v>-48127755</v>
      </c>
      <c r="AE23" s="411">
        <v>-87673777</v>
      </c>
      <c r="AF23" s="410">
        <v>-119277866</v>
      </c>
      <c r="AG23" s="410">
        <v>-80211445</v>
      </c>
      <c r="AH23" s="410">
        <v>-175514016</v>
      </c>
      <c r="AI23" s="412">
        <v>-122271333</v>
      </c>
      <c r="AJ23" s="411">
        <v>-86707074</v>
      </c>
      <c r="AK23" s="408"/>
      <c r="AL23" s="493" t="s">
        <v>449</v>
      </c>
      <c r="AM23" s="500"/>
      <c r="AN23" s="401"/>
      <c r="AO23" s="410">
        <v>-74909653</v>
      </c>
      <c r="AP23" s="410">
        <v>-46542253</v>
      </c>
      <c r="AQ23" s="411">
        <v>-130143493</v>
      </c>
      <c r="AR23" s="410">
        <v>-62006089</v>
      </c>
      <c r="AS23" s="410">
        <v>-336607701</v>
      </c>
      <c r="AT23" s="410">
        <v>-442941971</v>
      </c>
      <c r="AU23" s="410">
        <v>-183035220</v>
      </c>
      <c r="AV23" s="411">
        <v>-205534196</v>
      </c>
      <c r="AW23" s="408"/>
      <c r="AX23" s="493" t="s">
        <v>449</v>
      </c>
      <c r="AY23" s="500"/>
      <c r="AZ23" s="401"/>
      <c r="BA23" s="410">
        <v>-226517090</v>
      </c>
      <c r="BB23" s="412">
        <v>-329025733</v>
      </c>
      <c r="BC23" s="411">
        <v>-112150010</v>
      </c>
      <c r="BD23" s="410">
        <v>-198407251</v>
      </c>
      <c r="BE23" s="410">
        <v>-83213898</v>
      </c>
      <c r="BF23" s="410">
        <v>-37856394</v>
      </c>
      <c r="BG23" s="412">
        <v>-71066566</v>
      </c>
      <c r="BH23" s="411">
        <v>-33124646</v>
      </c>
      <c r="BI23" s="408"/>
      <c r="BJ23" s="493" t="s">
        <v>449</v>
      </c>
      <c r="BK23" s="500"/>
      <c r="BL23" s="401"/>
      <c r="BM23" s="410">
        <v>-240712658</v>
      </c>
      <c r="BN23" s="410">
        <v>-224872725</v>
      </c>
      <c r="BO23" s="411">
        <v>-127077032</v>
      </c>
      <c r="BP23" s="410">
        <v>-29028987</v>
      </c>
      <c r="BQ23" s="410">
        <v>-62992356</v>
      </c>
      <c r="BR23" s="410">
        <v>-65574872</v>
      </c>
      <c r="BS23" s="410">
        <v>-52796982</v>
      </c>
      <c r="BT23" s="411">
        <v>-21305325</v>
      </c>
      <c r="BU23" s="408"/>
      <c r="BV23" s="493" t="s">
        <v>449</v>
      </c>
      <c r="BW23" s="500"/>
      <c r="BX23" s="401"/>
      <c r="BY23" s="410">
        <v>-195600462</v>
      </c>
      <c r="BZ23" s="410">
        <v>-25709717</v>
      </c>
      <c r="CA23" s="411">
        <v>-35801929</v>
      </c>
      <c r="CB23" s="410">
        <v>-13490680</v>
      </c>
      <c r="CC23" s="410">
        <v>-17959487</v>
      </c>
      <c r="CD23" s="410">
        <v>-14160925</v>
      </c>
      <c r="CE23" s="410">
        <f t="shared" si="7"/>
        <v>-10746609999</v>
      </c>
      <c r="CF23" s="413">
        <f t="shared" si="8"/>
        <v>-1087824999</v>
      </c>
      <c r="CG23" s="414">
        <f t="shared" si="9"/>
        <v>11.262544916363703</v>
      </c>
    </row>
    <row r="24" spans="1:85" ht="15" customHeight="1">
      <c r="A24" s="408"/>
      <c r="B24" s="493" t="s">
        <v>450</v>
      </c>
      <c r="C24" s="500" t="s">
        <v>152</v>
      </c>
      <c r="D24" s="401"/>
      <c r="E24" s="410">
        <v>-338219000</v>
      </c>
      <c r="F24" s="410">
        <v>-447786576</v>
      </c>
      <c r="G24" s="411">
        <v>-21621867</v>
      </c>
      <c r="H24" s="410">
        <v>-37410130</v>
      </c>
      <c r="I24" s="410">
        <v>-85029664</v>
      </c>
      <c r="J24" s="410">
        <v>-51922697</v>
      </c>
      <c r="K24" s="410">
        <v>-34445880</v>
      </c>
      <c r="L24" s="411">
        <v>-6854737</v>
      </c>
      <c r="M24" s="408"/>
      <c r="N24" s="493" t="s">
        <v>450</v>
      </c>
      <c r="O24" s="500" t="s">
        <v>152</v>
      </c>
      <c r="P24" s="401"/>
      <c r="Q24" s="410">
        <v>-996055</v>
      </c>
      <c r="R24" s="410">
        <v>-6098906</v>
      </c>
      <c r="S24" s="411">
        <v>-3981855</v>
      </c>
      <c r="T24" s="410">
        <v>-2627122</v>
      </c>
      <c r="U24" s="410">
        <v>-684471</v>
      </c>
      <c r="V24" s="410">
        <v>-5690022</v>
      </c>
      <c r="W24" s="412">
        <v>-38891407</v>
      </c>
      <c r="X24" s="411">
        <v>-3799383</v>
      </c>
      <c r="Y24" s="408"/>
      <c r="Z24" s="493" t="s">
        <v>450</v>
      </c>
      <c r="AA24" s="500" t="s">
        <v>152</v>
      </c>
      <c r="AB24" s="401"/>
      <c r="AC24" s="410">
        <v>-3330749</v>
      </c>
      <c r="AD24" s="412">
        <v>-3415900</v>
      </c>
      <c r="AE24" s="411">
        <v>-4726692</v>
      </c>
      <c r="AF24" s="410">
        <v>-14230132</v>
      </c>
      <c r="AG24" s="410">
        <v>-697620</v>
      </c>
      <c r="AH24" s="410">
        <v>-23059347</v>
      </c>
      <c r="AI24" s="412">
        <v>-10228066</v>
      </c>
      <c r="AJ24" s="411">
        <v>-3048560</v>
      </c>
      <c r="AK24" s="408"/>
      <c r="AL24" s="493" t="s">
        <v>450</v>
      </c>
      <c r="AM24" s="500" t="s">
        <v>152</v>
      </c>
      <c r="AN24" s="401"/>
      <c r="AO24" s="410">
        <v>-1284386</v>
      </c>
      <c r="AP24" s="410">
        <v>-5659483</v>
      </c>
      <c r="AQ24" s="411">
        <v>-1252469</v>
      </c>
      <c r="AR24" s="410">
        <v>-11723185</v>
      </c>
      <c r="AS24" s="410">
        <v>-4058131</v>
      </c>
      <c r="AT24" s="410">
        <v>-13437043</v>
      </c>
      <c r="AU24" s="410">
        <v>-10780758</v>
      </c>
      <c r="AV24" s="411">
        <v>-5553134</v>
      </c>
      <c r="AW24" s="408"/>
      <c r="AX24" s="493" t="s">
        <v>450</v>
      </c>
      <c r="AY24" s="500" t="s">
        <v>152</v>
      </c>
      <c r="AZ24" s="401"/>
      <c r="BA24" s="410">
        <v>-5209089</v>
      </c>
      <c r="BB24" s="412">
        <v>-26155937</v>
      </c>
      <c r="BC24" s="411">
        <v>-8639951</v>
      </c>
      <c r="BD24" s="410">
        <v>-2157009</v>
      </c>
      <c r="BE24" s="410">
        <v>-699260</v>
      </c>
      <c r="BF24" s="410">
        <v>-1110986</v>
      </c>
      <c r="BG24" s="412">
        <v>-4128077</v>
      </c>
      <c r="BH24" s="411">
        <v>-156693060</v>
      </c>
      <c r="BI24" s="408"/>
      <c r="BJ24" s="493" t="s">
        <v>450</v>
      </c>
      <c r="BK24" s="500" t="s">
        <v>152</v>
      </c>
      <c r="BL24" s="401"/>
      <c r="BM24" s="410">
        <v>-4077175</v>
      </c>
      <c r="BN24" s="410">
        <v>-4748993</v>
      </c>
      <c r="BO24" s="411">
        <v>-2267841</v>
      </c>
      <c r="BP24" s="410">
        <v>-1474065</v>
      </c>
      <c r="BQ24" s="410">
        <v>-765466</v>
      </c>
      <c r="BR24" s="410">
        <v>-112121</v>
      </c>
      <c r="BS24" s="410">
        <v>-3879498</v>
      </c>
      <c r="BT24" s="411">
        <v>-2275945</v>
      </c>
      <c r="BU24" s="408"/>
      <c r="BV24" s="493" t="s">
        <v>450</v>
      </c>
      <c r="BW24" s="500" t="s">
        <v>152</v>
      </c>
      <c r="BX24" s="401"/>
      <c r="BY24" s="410">
        <v>-2154211</v>
      </c>
      <c r="BZ24" s="410">
        <v>-868000</v>
      </c>
      <c r="CA24" s="411">
        <v>-890053</v>
      </c>
      <c r="CB24" s="410">
        <v>-1627625</v>
      </c>
      <c r="CC24" s="410">
        <v>-1507873</v>
      </c>
      <c r="CD24" s="410">
        <v>-2458500</v>
      </c>
      <c r="CE24" s="410">
        <f t="shared" si="7"/>
        <v>-1098227162</v>
      </c>
      <c r="CF24" s="413">
        <f t="shared" si="8"/>
        <v>-760008162</v>
      </c>
      <c r="CG24" s="414">
        <f t="shared" si="9"/>
        <v>224.70889039350243</v>
      </c>
    </row>
    <row r="25" spans="1:85" ht="15" customHeight="1">
      <c r="A25" s="408"/>
      <c r="B25" s="493" t="s">
        <v>451</v>
      </c>
      <c r="C25" s="500" t="s">
        <v>152</v>
      </c>
      <c r="D25" s="401"/>
      <c r="E25" s="410">
        <v>0</v>
      </c>
      <c r="F25" s="410">
        <v>0</v>
      </c>
      <c r="G25" s="411">
        <v>-3679192</v>
      </c>
      <c r="H25" s="410">
        <v>0</v>
      </c>
      <c r="I25" s="410">
        <v>0</v>
      </c>
      <c r="J25" s="410">
        <v>0</v>
      </c>
      <c r="K25" s="410">
        <v>0</v>
      </c>
      <c r="L25" s="411">
        <v>0</v>
      </c>
      <c r="M25" s="408"/>
      <c r="N25" s="493" t="s">
        <v>451</v>
      </c>
      <c r="O25" s="500" t="s">
        <v>152</v>
      </c>
      <c r="P25" s="401"/>
      <c r="Q25" s="410">
        <v>0</v>
      </c>
      <c r="R25" s="410">
        <v>0</v>
      </c>
      <c r="S25" s="411">
        <v>0</v>
      </c>
      <c r="T25" s="410">
        <v>0</v>
      </c>
      <c r="U25" s="410">
        <v>0</v>
      </c>
      <c r="V25" s="410">
        <v>0</v>
      </c>
      <c r="W25" s="412">
        <v>0</v>
      </c>
      <c r="X25" s="411">
        <v>0</v>
      </c>
      <c r="Y25" s="408"/>
      <c r="Z25" s="493" t="s">
        <v>451</v>
      </c>
      <c r="AA25" s="500" t="s">
        <v>152</v>
      </c>
      <c r="AB25" s="401"/>
      <c r="AC25" s="410">
        <v>0</v>
      </c>
      <c r="AD25" s="412">
        <v>0</v>
      </c>
      <c r="AE25" s="411">
        <v>0</v>
      </c>
      <c r="AF25" s="410">
        <v>0</v>
      </c>
      <c r="AG25" s="410">
        <v>0</v>
      </c>
      <c r="AH25" s="410">
        <v>0</v>
      </c>
      <c r="AI25" s="412">
        <v>0</v>
      </c>
      <c r="AJ25" s="411">
        <v>0</v>
      </c>
      <c r="AK25" s="408"/>
      <c r="AL25" s="493" t="s">
        <v>451</v>
      </c>
      <c r="AM25" s="500" t="s">
        <v>152</v>
      </c>
      <c r="AN25" s="401"/>
      <c r="AO25" s="410">
        <v>0</v>
      </c>
      <c r="AP25" s="410">
        <v>0</v>
      </c>
      <c r="AQ25" s="411">
        <v>0</v>
      </c>
      <c r="AR25" s="410">
        <v>0</v>
      </c>
      <c r="AS25" s="410">
        <v>0</v>
      </c>
      <c r="AT25" s="410">
        <v>0</v>
      </c>
      <c r="AU25" s="410">
        <v>0</v>
      </c>
      <c r="AV25" s="411">
        <v>0</v>
      </c>
      <c r="AW25" s="408"/>
      <c r="AX25" s="493" t="s">
        <v>451</v>
      </c>
      <c r="AY25" s="500" t="s">
        <v>152</v>
      </c>
      <c r="AZ25" s="401"/>
      <c r="BA25" s="410">
        <v>0</v>
      </c>
      <c r="BB25" s="412">
        <v>0</v>
      </c>
      <c r="BC25" s="411">
        <v>0</v>
      </c>
      <c r="BD25" s="410">
        <v>0</v>
      </c>
      <c r="BE25" s="410">
        <v>0</v>
      </c>
      <c r="BF25" s="410">
        <v>0</v>
      </c>
      <c r="BG25" s="412">
        <v>0</v>
      </c>
      <c r="BH25" s="411">
        <v>0</v>
      </c>
      <c r="BI25" s="408"/>
      <c r="BJ25" s="493" t="s">
        <v>451</v>
      </c>
      <c r="BK25" s="500" t="s">
        <v>152</v>
      </c>
      <c r="BL25" s="401"/>
      <c r="BM25" s="410">
        <v>0</v>
      </c>
      <c r="BN25" s="410">
        <v>0</v>
      </c>
      <c r="BO25" s="411">
        <v>0</v>
      </c>
      <c r="BP25" s="410">
        <v>0</v>
      </c>
      <c r="BQ25" s="410">
        <v>0</v>
      </c>
      <c r="BR25" s="410">
        <v>0</v>
      </c>
      <c r="BS25" s="410">
        <v>0</v>
      </c>
      <c r="BT25" s="411">
        <v>0</v>
      </c>
      <c r="BU25" s="408"/>
      <c r="BV25" s="493" t="s">
        <v>451</v>
      </c>
      <c r="BW25" s="500" t="s">
        <v>152</v>
      </c>
      <c r="BX25" s="401"/>
      <c r="BY25" s="410">
        <v>0</v>
      </c>
      <c r="BZ25" s="410">
        <v>0</v>
      </c>
      <c r="CA25" s="411">
        <v>0</v>
      </c>
      <c r="CB25" s="410">
        <v>0</v>
      </c>
      <c r="CC25" s="410">
        <v>0</v>
      </c>
      <c r="CD25" s="410">
        <v>0</v>
      </c>
      <c r="CE25" s="410">
        <f t="shared" si="7"/>
        <v>-3679192</v>
      </c>
      <c r="CF25" s="413">
        <f t="shared" si="8"/>
        <v>-3679192</v>
      </c>
      <c r="CG25" s="414">
        <f t="shared" si="9"/>
        <v>0</v>
      </c>
    </row>
    <row r="26" spans="1:85" ht="10.5" customHeight="1">
      <c r="A26" s="408"/>
      <c r="B26" s="415"/>
      <c r="C26" s="427"/>
      <c r="D26" s="409"/>
      <c r="E26" s="417"/>
      <c r="F26" s="417"/>
      <c r="G26" s="418"/>
      <c r="H26" s="417"/>
      <c r="I26" s="417"/>
      <c r="J26" s="417"/>
      <c r="K26" s="417"/>
      <c r="L26" s="418"/>
      <c r="M26" s="408"/>
      <c r="N26" s="415"/>
      <c r="O26" s="427"/>
      <c r="P26" s="409"/>
      <c r="Q26" s="417"/>
      <c r="R26" s="417"/>
      <c r="S26" s="418"/>
      <c r="T26" s="417"/>
      <c r="U26" s="417"/>
      <c r="V26" s="417"/>
      <c r="W26" s="419"/>
      <c r="X26" s="418"/>
      <c r="Y26" s="408"/>
      <c r="Z26" s="415"/>
      <c r="AA26" s="427"/>
      <c r="AB26" s="409"/>
      <c r="AC26" s="417"/>
      <c r="AD26" s="419"/>
      <c r="AE26" s="418"/>
      <c r="AF26" s="417"/>
      <c r="AG26" s="417"/>
      <c r="AH26" s="417"/>
      <c r="AI26" s="419"/>
      <c r="AJ26" s="418"/>
      <c r="AK26" s="408"/>
      <c r="AL26" s="415"/>
      <c r="AM26" s="427"/>
      <c r="AN26" s="409"/>
      <c r="AO26" s="417"/>
      <c r="AP26" s="417"/>
      <c r="AQ26" s="418"/>
      <c r="AR26" s="417"/>
      <c r="AS26" s="417"/>
      <c r="AT26" s="417"/>
      <c r="AU26" s="417"/>
      <c r="AV26" s="418"/>
      <c r="AW26" s="408"/>
      <c r="AX26" s="415"/>
      <c r="AY26" s="427"/>
      <c r="AZ26" s="409"/>
      <c r="BA26" s="417"/>
      <c r="BB26" s="419"/>
      <c r="BC26" s="418"/>
      <c r="BD26" s="417"/>
      <c r="BE26" s="417"/>
      <c r="BF26" s="417"/>
      <c r="BG26" s="419"/>
      <c r="BH26" s="418"/>
      <c r="BI26" s="408"/>
      <c r="BJ26" s="415"/>
      <c r="BK26" s="427"/>
      <c r="BL26" s="409"/>
      <c r="BM26" s="417"/>
      <c r="BN26" s="417"/>
      <c r="BO26" s="418"/>
      <c r="BP26" s="417"/>
      <c r="BQ26" s="417"/>
      <c r="BR26" s="417"/>
      <c r="BS26" s="417"/>
      <c r="BT26" s="418"/>
      <c r="BU26" s="408"/>
      <c r="BV26" s="415"/>
      <c r="BW26" s="427"/>
      <c r="BX26" s="409"/>
      <c r="BY26" s="417"/>
      <c r="BZ26" s="417"/>
      <c r="CA26" s="418"/>
      <c r="CB26" s="417"/>
      <c r="CC26" s="417"/>
      <c r="CD26" s="417"/>
      <c r="CE26" s="417"/>
      <c r="CF26" s="420"/>
      <c r="CG26" s="421"/>
    </row>
    <row r="27" spans="1:85" ht="15" customHeight="1">
      <c r="A27" s="495" t="s">
        <v>452</v>
      </c>
      <c r="B27" s="496"/>
      <c r="C27" s="496"/>
      <c r="D27" s="401"/>
      <c r="E27" s="417">
        <f aca="true" t="shared" si="10" ref="E27:L27">SUM(E16:E25)</f>
        <v>-10300685000</v>
      </c>
      <c r="F27" s="417">
        <f t="shared" si="10"/>
        <v>-790379893</v>
      </c>
      <c r="G27" s="418">
        <f t="shared" si="10"/>
        <v>-745818854</v>
      </c>
      <c r="H27" s="417">
        <f t="shared" si="10"/>
        <v>-185044432</v>
      </c>
      <c r="I27" s="417">
        <f t="shared" si="10"/>
        <v>-638768025</v>
      </c>
      <c r="J27" s="417">
        <f t="shared" si="10"/>
        <v>-719651237</v>
      </c>
      <c r="K27" s="417">
        <f t="shared" si="10"/>
        <v>-223562141</v>
      </c>
      <c r="L27" s="418">
        <f t="shared" si="10"/>
        <v>96347086</v>
      </c>
      <c r="M27" s="495" t="s">
        <v>452</v>
      </c>
      <c r="N27" s="496"/>
      <c r="O27" s="496"/>
      <c r="P27" s="401"/>
      <c r="Q27" s="417">
        <f aca="true" t="shared" si="11" ref="Q27:X27">SUM(Q16:Q25)</f>
        <v>-129480312</v>
      </c>
      <c r="R27" s="417">
        <f t="shared" si="11"/>
        <v>-147701786</v>
      </c>
      <c r="S27" s="418">
        <f t="shared" si="11"/>
        <v>-176735485</v>
      </c>
      <c r="T27" s="417">
        <f t="shared" si="11"/>
        <v>-402657636</v>
      </c>
      <c r="U27" s="417">
        <f t="shared" si="11"/>
        <v>-388627563</v>
      </c>
      <c r="V27" s="417">
        <f t="shared" si="11"/>
        <v>-396787825</v>
      </c>
      <c r="W27" s="419">
        <f t="shared" si="11"/>
        <v>-357415096</v>
      </c>
      <c r="X27" s="418">
        <f t="shared" si="11"/>
        <v>-680362262</v>
      </c>
      <c r="Y27" s="495" t="s">
        <v>452</v>
      </c>
      <c r="Z27" s="496"/>
      <c r="AA27" s="496"/>
      <c r="AB27" s="401"/>
      <c r="AC27" s="417">
        <f aca="true" t="shared" si="12" ref="AC27:AJ27">SUM(AC16:AC25)</f>
        <v>-327804519</v>
      </c>
      <c r="AD27" s="419">
        <f t="shared" si="12"/>
        <v>-51431738</v>
      </c>
      <c r="AE27" s="418">
        <f t="shared" si="12"/>
        <v>-117334294</v>
      </c>
      <c r="AF27" s="417">
        <f t="shared" si="12"/>
        <v>-128895203</v>
      </c>
      <c r="AG27" s="417">
        <f t="shared" si="12"/>
        <v>-80909065</v>
      </c>
      <c r="AH27" s="417">
        <f t="shared" si="12"/>
        <v>-203208458</v>
      </c>
      <c r="AI27" s="419">
        <f t="shared" si="12"/>
        <v>-130985179</v>
      </c>
      <c r="AJ27" s="418">
        <f t="shared" si="12"/>
        <v>-117138247</v>
      </c>
      <c r="AK27" s="495" t="s">
        <v>452</v>
      </c>
      <c r="AL27" s="496"/>
      <c r="AM27" s="496"/>
      <c r="AN27" s="401"/>
      <c r="AO27" s="417">
        <f aca="true" t="shared" si="13" ref="AO27:AV27">SUM(AO16:AO25)</f>
        <v>-75602101</v>
      </c>
      <c r="AP27" s="417">
        <f t="shared" si="13"/>
        <v>-48758995</v>
      </c>
      <c r="AQ27" s="418">
        <f t="shared" si="13"/>
        <v>-132156948</v>
      </c>
      <c r="AR27" s="417">
        <f t="shared" si="13"/>
        <v>-84498152</v>
      </c>
      <c r="AS27" s="417">
        <f t="shared" si="13"/>
        <v>-341945347</v>
      </c>
      <c r="AT27" s="417">
        <f t="shared" si="13"/>
        <v>-439290322</v>
      </c>
      <c r="AU27" s="417">
        <f t="shared" si="13"/>
        <v>-167777706</v>
      </c>
      <c r="AV27" s="418">
        <f t="shared" si="13"/>
        <v>-208439455</v>
      </c>
      <c r="AW27" s="495" t="s">
        <v>452</v>
      </c>
      <c r="AX27" s="496"/>
      <c r="AY27" s="496"/>
      <c r="AZ27" s="401"/>
      <c r="BA27" s="417">
        <f aca="true" t="shared" si="14" ref="BA27:BH27">SUM(BA16:BA25)</f>
        <v>-227757865</v>
      </c>
      <c r="BB27" s="419">
        <f t="shared" si="14"/>
        <v>-329293057</v>
      </c>
      <c r="BC27" s="418">
        <f t="shared" si="14"/>
        <v>-117472475</v>
      </c>
      <c r="BD27" s="417">
        <f t="shared" si="14"/>
        <v>-186973156</v>
      </c>
      <c r="BE27" s="417">
        <f t="shared" si="14"/>
        <v>-81447161</v>
      </c>
      <c r="BF27" s="417">
        <f t="shared" si="14"/>
        <v>-38224913</v>
      </c>
      <c r="BG27" s="419">
        <f t="shared" si="14"/>
        <v>-75261469</v>
      </c>
      <c r="BH27" s="418">
        <f t="shared" si="14"/>
        <v>-19779289</v>
      </c>
      <c r="BI27" s="495" t="s">
        <v>452</v>
      </c>
      <c r="BJ27" s="496"/>
      <c r="BK27" s="496"/>
      <c r="BL27" s="401"/>
      <c r="BM27" s="417">
        <f aca="true" t="shared" si="15" ref="BM27:BT27">SUM(BM16:BM25)</f>
        <v>-272216654</v>
      </c>
      <c r="BN27" s="417">
        <f t="shared" si="15"/>
        <v>-229072721</v>
      </c>
      <c r="BO27" s="418">
        <f t="shared" si="15"/>
        <v>-129344873</v>
      </c>
      <c r="BP27" s="417">
        <f t="shared" si="15"/>
        <v>-30503052</v>
      </c>
      <c r="BQ27" s="417">
        <f t="shared" si="15"/>
        <v>-63748622</v>
      </c>
      <c r="BR27" s="417">
        <f t="shared" si="15"/>
        <v>-65686993</v>
      </c>
      <c r="BS27" s="417">
        <f t="shared" si="15"/>
        <v>-56341946</v>
      </c>
      <c r="BT27" s="418">
        <f t="shared" si="15"/>
        <v>-23151656</v>
      </c>
      <c r="BU27" s="495" t="s">
        <v>452</v>
      </c>
      <c r="BV27" s="496"/>
      <c r="BW27" s="496"/>
      <c r="BX27" s="401"/>
      <c r="BY27" s="417">
        <f aca="true" t="shared" si="16" ref="BY27:CE27">SUM(BY16:BY25)</f>
        <v>-192283302</v>
      </c>
      <c r="BZ27" s="417">
        <f t="shared" si="16"/>
        <v>-26577717</v>
      </c>
      <c r="CA27" s="418">
        <f t="shared" si="16"/>
        <v>-36691982</v>
      </c>
      <c r="CB27" s="417">
        <f t="shared" si="16"/>
        <v>-15118305</v>
      </c>
      <c r="CC27" s="417">
        <f t="shared" si="16"/>
        <v>-1467360</v>
      </c>
      <c r="CD27" s="417">
        <f t="shared" si="16"/>
        <v>-16053269</v>
      </c>
      <c r="CE27" s="417">
        <f t="shared" si="16"/>
        <v>-10777289027</v>
      </c>
      <c r="CF27" s="413">
        <f>CE27-E27</f>
        <v>-476604027</v>
      </c>
      <c r="CG27" s="414">
        <f>IF(E27=0,0,((CF27/E27)*100))</f>
        <v>4.626915850741965</v>
      </c>
    </row>
    <row r="28" spans="1:85" ht="10.5" customHeight="1">
      <c r="A28" s="408"/>
      <c r="B28" s="415"/>
      <c r="C28" s="427"/>
      <c r="D28" s="401"/>
      <c r="E28" s="410"/>
      <c r="F28" s="410"/>
      <c r="G28" s="411"/>
      <c r="H28" s="410"/>
      <c r="I28" s="410"/>
      <c r="J28" s="410"/>
      <c r="K28" s="410"/>
      <c r="L28" s="411"/>
      <c r="M28" s="408"/>
      <c r="N28" s="415"/>
      <c r="O28" s="427"/>
      <c r="P28" s="401"/>
      <c r="Q28" s="410"/>
      <c r="R28" s="410"/>
      <c r="S28" s="411"/>
      <c r="T28" s="410"/>
      <c r="U28" s="410"/>
      <c r="V28" s="410"/>
      <c r="W28" s="412"/>
      <c r="X28" s="411"/>
      <c r="Y28" s="408"/>
      <c r="Z28" s="415"/>
      <c r="AA28" s="427"/>
      <c r="AB28" s="401"/>
      <c r="AC28" s="410"/>
      <c r="AD28" s="412"/>
      <c r="AE28" s="411"/>
      <c r="AF28" s="410"/>
      <c r="AG28" s="410"/>
      <c r="AH28" s="410"/>
      <c r="AI28" s="412"/>
      <c r="AJ28" s="411"/>
      <c r="AK28" s="408"/>
      <c r="AL28" s="415"/>
      <c r="AM28" s="427"/>
      <c r="AN28" s="401"/>
      <c r="AO28" s="410"/>
      <c r="AP28" s="410"/>
      <c r="AQ28" s="411"/>
      <c r="AR28" s="410"/>
      <c r="AS28" s="410"/>
      <c r="AT28" s="410"/>
      <c r="AU28" s="410"/>
      <c r="AV28" s="411"/>
      <c r="AW28" s="408"/>
      <c r="AX28" s="415"/>
      <c r="AY28" s="427"/>
      <c r="AZ28" s="401"/>
      <c r="BA28" s="410"/>
      <c r="BB28" s="412"/>
      <c r="BC28" s="411"/>
      <c r="BD28" s="410"/>
      <c r="BE28" s="410"/>
      <c r="BF28" s="410"/>
      <c r="BG28" s="412"/>
      <c r="BH28" s="411"/>
      <c r="BI28" s="408"/>
      <c r="BJ28" s="415"/>
      <c r="BK28" s="427"/>
      <c r="BL28" s="401"/>
      <c r="BM28" s="410"/>
      <c r="BN28" s="410"/>
      <c r="BO28" s="411"/>
      <c r="BP28" s="410"/>
      <c r="BQ28" s="410"/>
      <c r="BR28" s="410"/>
      <c r="BS28" s="410"/>
      <c r="BT28" s="411"/>
      <c r="BU28" s="408"/>
      <c r="BV28" s="415"/>
      <c r="BW28" s="427"/>
      <c r="BX28" s="401"/>
      <c r="BY28" s="410"/>
      <c r="BZ28" s="410"/>
      <c r="CA28" s="411"/>
      <c r="CB28" s="410"/>
      <c r="CC28" s="410"/>
      <c r="CD28" s="410"/>
      <c r="CE28" s="410"/>
      <c r="CF28" s="413"/>
      <c r="CG28" s="414"/>
    </row>
    <row r="29" spans="1:85" ht="15" customHeight="1">
      <c r="A29" s="497" t="s">
        <v>453</v>
      </c>
      <c r="B29" s="498" t="s">
        <v>454</v>
      </c>
      <c r="C29" s="499"/>
      <c r="D29" s="409"/>
      <c r="E29" s="417"/>
      <c r="F29" s="417"/>
      <c r="G29" s="418"/>
      <c r="H29" s="417"/>
      <c r="I29" s="417"/>
      <c r="J29" s="417"/>
      <c r="K29" s="417"/>
      <c r="L29" s="418"/>
      <c r="M29" s="497" t="s">
        <v>453</v>
      </c>
      <c r="N29" s="498" t="s">
        <v>454</v>
      </c>
      <c r="O29" s="499"/>
      <c r="P29" s="409"/>
      <c r="Q29" s="417"/>
      <c r="R29" s="417"/>
      <c r="S29" s="418"/>
      <c r="T29" s="417"/>
      <c r="U29" s="417"/>
      <c r="V29" s="417"/>
      <c r="W29" s="419"/>
      <c r="X29" s="418"/>
      <c r="Y29" s="497" t="s">
        <v>453</v>
      </c>
      <c r="Z29" s="498" t="s">
        <v>454</v>
      </c>
      <c r="AA29" s="499"/>
      <c r="AB29" s="409"/>
      <c r="AC29" s="417"/>
      <c r="AD29" s="419"/>
      <c r="AE29" s="418"/>
      <c r="AF29" s="417"/>
      <c r="AG29" s="417"/>
      <c r="AH29" s="417"/>
      <c r="AI29" s="419"/>
      <c r="AJ29" s="418"/>
      <c r="AK29" s="497" t="s">
        <v>453</v>
      </c>
      <c r="AL29" s="498" t="s">
        <v>454</v>
      </c>
      <c r="AM29" s="499"/>
      <c r="AN29" s="409"/>
      <c r="AO29" s="417"/>
      <c r="AP29" s="417"/>
      <c r="AQ29" s="418"/>
      <c r="AR29" s="417"/>
      <c r="AS29" s="417"/>
      <c r="AT29" s="417"/>
      <c r="AU29" s="417"/>
      <c r="AV29" s="418"/>
      <c r="AW29" s="497" t="s">
        <v>453</v>
      </c>
      <c r="AX29" s="498" t="s">
        <v>454</v>
      </c>
      <c r="AY29" s="499"/>
      <c r="AZ29" s="409"/>
      <c r="BA29" s="417"/>
      <c r="BB29" s="419"/>
      <c r="BC29" s="418"/>
      <c r="BD29" s="417"/>
      <c r="BE29" s="417"/>
      <c r="BF29" s="417"/>
      <c r="BG29" s="419"/>
      <c r="BH29" s="418"/>
      <c r="BI29" s="497" t="s">
        <v>453</v>
      </c>
      <c r="BJ29" s="498" t="s">
        <v>454</v>
      </c>
      <c r="BK29" s="499"/>
      <c r="BL29" s="409"/>
      <c r="BM29" s="417"/>
      <c r="BN29" s="417"/>
      <c r="BO29" s="418"/>
      <c r="BP29" s="417"/>
      <c r="BQ29" s="417"/>
      <c r="BR29" s="417"/>
      <c r="BS29" s="417"/>
      <c r="BT29" s="418"/>
      <c r="BU29" s="497" t="s">
        <v>453</v>
      </c>
      <c r="BV29" s="498" t="s">
        <v>454</v>
      </c>
      <c r="BW29" s="499"/>
      <c r="BX29" s="409"/>
      <c r="BY29" s="417"/>
      <c r="BZ29" s="417"/>
      <c r="CA29" s="418"/>
      <c r="CB29" s="417"/>
      <c r="CC29" s="417"/>
      <c r="CD29" s="417"/>
      <c r="CE29" s="417"/>
      <c r="CF29" s="420"/>
      <c r="CG29" s="421"/>
    </row>
    <row r="30" spans="1:85" ht="7.5" customHeight="1">
      <c r="A30" s="428"/>
      <c r="B30" s="423"/>
      <c r="C30" s="424"/>
      <c r="D30" s="401"/>
      <c r="E30" s="410"/>
      <c r="F30" s="410"/>
      <c r="G30" s="411"/>
      <c r="H30" s="410"/>
      <c r="I30" s="410"/>
      <c r="J30" s="410"/>
      <c r="K30" s="410"/>
      <c r="L30" s="411"/>
      <c r="M30" s="428"/>
      <c r="N30" s="423"/>
      <c r="O30" s="424"/>
      <c r="P30" s="401"/>
      <c r="Q30" s="410"/>
      <c r="R30" s="410"/>
      <c r="S30" s="411"/>
      <c r="T30" s="410"/>
      <c r="U30" s="410"/>
      <c r="V30" s="410"/>
      <c r="W30" s="412"/>
      <c r="X30" s="411"/>
      <c r="Y30" s="428"/>
      <c r="Z30" s="423"/>
      <c r="AA30" s="424"/>
      <c r="AB30" s="401"/>
      <c r="AC30" s="410"/>
      <c r="AD30" s="412"/>
      <c r="AE30" s="411"/>
      <c r="AF30" s="410"/>
      <c r="AG30" s="410"/>
      <c r="AH30" s="410"/>
      <c r="AI30" s="412"/>
      <c r="AJ30" s="411"/>
      <c r="AK30" s="428"/>
      <c r="AL30" s="423"/>
      <c r="AM30" s="424"/>
      <c r="AN30" s="401"/>
      <c r="AO30" s="410"/>
      <c r="AP30" s="410"/>
      <c r="AQ30" s="411"/>
      <c r="AR30" s="410"/>
      <c r="AS30" s="410"/>
      <c r="AT30" s="410"/>
      <c r="AU30" s="410"/>
      <c r="AV30" s="411"/>
      <c r="AW30" s="428"/>
      <c r="AX30" s="423"/>
      <c r="AY30" s="424"/>
      <c r="AZ30" s="401"/>
      <c r="BA30" s="410"/>
      <c r="BB30" s="412"/>
      <c r="BC30" s="411"/>
      <c r="BD30" s="410"/>
      <c r="BE30" s="410"/>
      <c r="BF30" s="410"/>
      <c r="BG30" s="412"/>
      <c r="BH30" s="411"/>
      <c r="BI30" s="428"/>
      <c r="BJ30" s="423"/>
      <c r="BK30" s="424"/>
      <c r="BL30" s="401"/>
      <c r="BM30" s="410"/>
      <c r="BN30" s="410"/>
      <c r="BO30" s="411"/>
      <c r="BP30" s="410"/>
      <c r="BQ30" s="410"/>
      <c r="BR30" s="410"/>
      <c r="BS30" s="410"/>
      <c r="BT30" s="411"/>
      <c r="BU30" s="428"/>
      <c r="BV30" s="423"/>
      <c r="BW30" s="424"/>
      <c r="BX30" s="401"/>
      <c r="BY30" s="410"/>
      <c r="BZ30" s="410"/>
      <c r="CA30" s="411"/>
      <c r="CB30" s="410"/>
      <c r="CC30" s="410"/>
      <c r="CD30" s="410"/>
      <c r="CE30" s="410"/>
      <c r="CF30" s="413"/>
      <c r="CG30" s="414"/>
    </row>
    <row r="31" spans="1:85" ht="15" customHeight="1">
      <c r="A31" s="408"/>
      <c r="B31" s="493" t="s">
        <v>455</v>
      </c>
      <c r="C31" s="500" t="s">
        <v>387</v>
      </c>
      <c r="D31" s="409"/>
      <c r="E31" s="410">
        <v>16816000</v>
      </c>
      <c r="F31" s="410">
        <v>63740490</v>
      </c>
      <c r="G31" s="411">
        <v>152083334</v>
      </c>
      <c r="H31" s="410">
        <v>116044460</v>
      </c>
      <c r="I31" s="410">
        <v>85360269</v>
      </c>
      <c r="J31" s="410">
        <v>4895926279</v>
      </c>
      <c r="K31" s="410">
        <v>86514711</v>
      </c>
      <c r="L31" s="411">
        <v>129247627</v>
      </c>
      <c r="M31" s="408"/>
      <c r="N31" s="493" t="s">
        <v>455</v>
      </c>
      <c r="O31" s="500" t="s">
        <v>387</v>
      </c>
      <c r="P31" s="409"/>
      <c r="Q31" s="410">
        <v>75184316</v>
      </c>
      <c r="R31" s="410">
        <v>192217438</v>
      </c>
      <c r="S31" s="411">
        <v>0</v>
      </c>
      <c r="T31" s="410">
        <v>58644966</v>
      </c>
      <c r="U31" s="410">
        <v>0</v>
      </c>
      <c r="V31" s="410">
        <v>13742615</v>
      </c>
      <c r="W31" s="412">
        <v>0</v>
      </c>
      <c r="X31" s="411">
        <v>141517890</v>
      </c>
      <c r="Y31" s="408"/>
      <c r="Z31" s="493" t="s">
        <v>455</v>
      </c>
      <c r="AA31" s="500" t="s">
        <v>387</v>
      </c>
      <c r="AB31" s="409"/>
      <c r="AC31" s="410">
        <v>62115522</v>
      </c>
      <c r="AD31" s="412">
        <v>0</v>
      </c>
      <c r="AE31" s="411">
        <v>1309041</v>
      </c>
      <c r="AF31" s="410">
        <v>0</v>
      </c>
      <c r="AG31" s="410">
        <v>-9275583</v>
      </c>
      <c r="AH31" s="410">
        <v>496150619</v>
      </c>
      <c r="AI31" s="412">
        <v>671854</v>
      </c>
      <c r="AJ31" s="411">
        <v>0</v>
      </c>
      <c r="AK31" s="408"/>
      <c r="AL31" s="493" t="s">
        <v>455</v>
      </c>
      <c r="AM31" s="500" t="s">
        <v>387</v>
      </c>
      <c r="AN31" s="409"/>
      <c r="AO31" s="410">
        <v>0</v>
      </c>
      <c r="AP31" s="410">
        <v>0</v>
      </c>
      <c r="AQ31" s="411">
        <v>0</v>
      </c>
      <c r="AR31" s="410">
        <v>14300371</v>
      </c>
      <c r="AS31" s="410">
        <v>103502751</v>
      </c>
      <c r="AT31" s="410">
        <v>128631011</v>
      </c>
      <c r="AU31" s="410">
        <v>16955695</v>
      </c>
      <c r="AV31" s="411">
        <v>0</v>
      </c>
      <c r="AW31" s="408"/>
      <c r="AX31" s="493" t="s">
        <v>455</v>
      </c>
      <c r="AY31" s="500" t="s">
        <v>387</v>
      </c>
      <c r="AZ31" s="409"/>
      <c r="BA31" s="410">
        <v>0</v>
      </c>
      <c r="BB31" s="412">
        <v>0</v>
      </c>
      <c r="BC31" s="411">
        <v>0</v>
      </c>
      <c r="BD31" s="410">
        <v>1930247</v>
      </c>
      <c r="BE31" s="410">
        <v>29142383</v>
      </c>
      <c r="BF31" s="410">
        <v>8733012</v>
      </c>
      <c r="BG31" s="412">
        <v>4934843</v>
      </c>
      <c r="BH31" s="411">
        <v>6868960</v>
      </c>
      <c r="BI31" s="408"/>
      <c r="BJ31" s="493" t="s">
        <v>455</v>
      </c>
      <c r="BK31" s="500" t="s">
        <v>387</v>
      </c>
      <c r="BL31" s="409"/>
      <c r="BM31" s="410">
        <v>0</v>
      </c>
      <c r="BN31" s="410">
        <v>0</v>
      </c>
      <c r="BO31" s="411">
        <v>1147109</v>
      </c>
      <c r="BP31" s="410">
        <v>0</v>
      </c>
      <c r="BQ31" s="410">
        <v>18639377</v>
      </c>
      <c r="BR31" s="410">
        <v>15695808</v>
      </c>
      <c r="BS31" s="410">
        <v>0</v>
      </c>
      <c r="BT31" s="411">
        <v>2240514</v>
      </c>
      <c r="BU31" s="408"/>
      <c r="BV31" s="493" t="s">
        <v>455</v>
      </c>
      <c r="BW31" s="500" t="s">
        <v>387</v>
      </c>
      <c r="BX31" s="409"/>
      <c r="BY31" s="410">
        <v>12085026</v>
      </c>
      <c r="BZ31" s="410">
        <v>3400590</v>
      </c>
      <c r="CA31" s="411">
        <v>0</v>
      </c>
      <c r="CB31" s="410">
        <v>0</v>
      </c>
      <c r="CC31" s="410">
        <v>1739095</v>
      </c>
      <c r="CD31" s="410">
        <v>0</v>
      </c>
      <c r="CE31" s="410">
        <f aca="true" t="shared" si="17" ref="CE31:CE39">SUM(F31:CD31)</f>
        <v>6931142640</v>
      </c>
      <c r="CF31" s="413">
        <f aca="true" t="shared" si="18" ref="CF31:CF39">CE31-E31</f>
        <v>6914326640</v>
      </c>
      <c r="CG31" s="414">
        <f aca="true" t="shared" si="19" ref="CG31:CG39">IF(E31=0,0,((CF31/E31)*100))</f>
        <v>41117.54662226451</v>
      </c>
    </row>
    <row r="32" spans="1:85" ht="15" customHeight="1">
      <c r="A32" s="408"/>
      <c r="B32" s="493" t="s">
        <v>456</v>
      </c>
      <c r="C32" s="500"/>
      <c r="D32" s="409"/>
      <c r="E32" s="410">
        <v>0</v>
      </c>
      <c r="F32" s="410">
        <v>0</v>
      </c>
      <c r="G32" s="411">
        <v>0</v>
      </c>
      <c r="H32" s="410">
        <v>0</v>
      </c>
      <c r="I32" s="410">
        <v>0</v>
      </c>
      <c r="J32" s="410">
        <v>0</v>
      </c>
      <c r="K32" s="410">
        <v>0</v>
      </c>
      <c r="L32" s="411">
        <v>0</v>
      </c>
      <c r="M32" s="408"/>
      <c r="N32" s="493" t="s">
        <v>456</v>
      </c>
      <c r="O32" s="500"/>
      <c r="P32" s="409"/>
      <c r="Q32" s="410">
        <v>0</v>
      </c>
      <c r="R32" s="410">
        <v>0</v>
      </c>
      <c r="S32" s="411">
        <v>0</v>
      </c>
      <c r="T32" s="410">
        <v>0</v>
      </c>
      <c r="U32" s="410">
        <v>0</v>
      </c>
      <c r="V32" s="410">
        <v>0</v>
      </c>
      <c r="W32" s="412">
        <v>0</v>
      </c>
      <c r="X32" s="411">
        <v>0</v>
      </c>
      <c r="Y32" s="408"/>
      <c r="Z32" s="493" t="s">
        <v>456</v>
      </c>
      <c r="AA32" s="500"/>
      <c r="AB32" s="409"/>
      <c r="AC32" s="410">
        <v>0</v>
      </c>
      <c r="AD32" s="412">
        <v>0</v>
      </c>
      <c r="AE32" s="411">
        <v>0</v>
      </c>
      <c r="AF32" s="410">
        <v>0</v>
      </c>
      <c r="AG32" s="410">
        <v>0</v>
      </c>
      <c r="AH32" s="410">
        <v>0</v>
      </c>
      <c r="AI32" s="412">
        <v>0</v>
      </c>
      <c r="AJ32" s="411">
        <v>0</v>
      </c>
      <c r="AK32" s="408"/>
      <c r="AL32" s="493" t="s">
        <v>456</v>
      </c>
      <c r="AM32" s="500"/>
      <c r="AN32" s="409"/>
      <c r="AO32" s="410">
        <v>0</v>
      </c>
      <c r="AP32" s="410">
        <v>0</v>
      </c>
      <c r="AQ32" s="411">
        <v>0</v>
      </c>
      <c r="AR32" s="410">
        <v>0</v>
      </c>
      <c r="AS32" s="410">
        <v>0</v>
      </c>
      <c r="AT32" s="410">
        <v>0</v>
      </c>
      <c r="AU32" s="410">
        <v>0</v>
      </c>
      <c r="AV32" s="411">
        <v>0</v>
      </c>
      <c r="AW32" s="408"/>
      <c r="AX32" s="493" t="s">
        <v>456</v>
      </c>
      <c r="AY32" s="500"/>
      <c r="AZ32" s="409"/>
      <c r="BA32" s="410">
        <v>0</v>
      </c>
      <c r="BB32" s="412">
        <v>0</v>
      </c>
      <c r="BC32" s="411">
        <v>0</v>
      </c>
      <c r="BD32" s="410">
        <v>0</v>
      </c>
      <c r="BE32" s="410">
        <v>0</v>
      </c>
      <c r="BF32" s="410">
        <v>0</v>
      </c>
      <c r="BG32" s="412">
        <v>0</v>
      </c>
      <c r="BH32" s="411">
        <v>0</v>
      </c>
      <c r="BI32" s="408"/>
      <c r="BJ32" s="493" t="s">
        <v>456</v>
      </c>
      <c r="BK32" s="500"/>
      <c r="BL32" s="409"/>
      <c r="BM32" s="410">
        <v>0</v>
      </c>
      <c r="BN32" s="410">
        <v>0</v>
      </c>
      <c r="BO32" s="411">
        <v>0</v>
      </c>
      <c r="BP32" s="410">
        <v>0</v>
      </c>
      <c r="BQ32" s="410">
        <v>0</v>
      </c>
      <c r="BR32" s="410">
        <v>0</v>
      </c>
      <c r="BS32" s="410">
        <v>0</v>
      </c>
      <c r="BT32" s="411">
        <v>0</v>
      </c>
      <c r="BU32" s="408"/>
      <c r="BV32" s="493" t="s">
        <v>456</v>
      </c>
      <c r="BW32" s="500"/>
      <c r="BX32" s="409"/>
      <c r="BY32" s="410">
        <v>0</v>
      </c>
      <c r="BZ32" s="410">
        <v>0</v>
      </c>
      <c r="CA32" s="411">
        <v>0</v>
      </c>
      <c r="CB32" s="410">
        <v>0</v>
      </c>
      <c r="CC32" s="410">
        <v>0</v>
      </c>
      <c r="CD32" s="410">
        <v>0</v>
      </c>
      <c r="CE32" s="410">
        <f t="shared" si="17"/>
        <v>0</v>
      </c>
      <c r="CF32" s="413">
        <f t="shared" si="18"/>
        <v>0</v>
      </c>
      <c r="CG32" s="414">
        <f t="shared" si="19"/>
        <v>0</v>
      </c>
    </row>
    <row r="33" spans="1:85" ht="15" customHeight="1">
      <c r="A33" s="408"/>
      <c r="B33" s="493" t="s">
        <v>457</v>
      </c>
      <c r="C33" s="500"/>
      <c r="D33" s="401"/>
      <c r="E33" s="410">
        <v>7760353000</v>
      </c>
      <c r="F33" s="410">
        <v>676937412</v>
      </c>
      <c r="G33" s="411">
        <v>384516000</v>
      </c>
      <c r="H33" s="410">
        <v>88416000</v>
      </c>
      <c r="I33" s="410">
        <v>403999723</v>
      </c>
      <c r="J33" s="410">
        <v>648520000</v>
      </c>
      <c r="K33" s="410">
        <v>222798300</v>
      </c>
      <c r="L33" s="411">
        <v>127064000</v>
      </c>
      <c r="M33" s="408"/>
      <c r="N33" s="493" t="s">
        <v>457</v>
      </c>
      <c r="O33" s="500"/>
      <c r="P33" s="401"/>
      <c r="Q33" s="410">
        <v>131338000</v>
      </c>
      <c r="R33" s="410">
        <v>123483000</v>
      </c>
      <c r="S33" s="411">
        <v>144798000</v>
      </c>
      <c r="T33" s="410">
        <v>383352000</v>
      </c>
      <c r="U33" s="410">
        <v>421473000</v>
      </c>
      <c r="V33" s="410">
        <v>378467000</v>
      </c>
      <c r="W33" s="412">
        <v>314067598</v>
      </c>
      <c r="X33" s="411">
        <v>581564000</v>
      </c>
      <c r="Y33" s="408"/>
      <c r="Z33" s="493" t="s">
        <v>457</v>
      </c>
      <c r="AA33" s="500"/>
      <c r="AB33" s="401"/>
      <c r="AC33" s="410">
        <v>283675000</v>
      </c>
      <c r="AD33" s="412">
        <v>40978000</v>
      </c>
      <c r="AE33" s="411">
        <v>68166000</v>
      </c>
      <c r="AF33" s="410">
        <v>58944000</v>
      </c>
      <c r="AG33" s="410">
        <v>30958000</v>
      </c>
      <c r="AH33" s="410">
        <v>188017000</v>
      </c>
      <c r="AI33" s="412">
        <v>174573000</v>
      </c>
      <c r="AJ33" s="411">
        <v>66202000</v>
      </c>
      <c r="AK33" s="408"/>
      <c r="AL33" s="493" t="s">
        <v>457</v>
      </c>
      <c r="AM33" s="500"/>
      <c r="AN33" s="401"/>
      <c r="AO33" s="410">
        <v>80925000</v>
      </c>
      <c r="AP33" s="410">
        <v>56060000</v>
      </c>
      <c r="AQ33" s="411">
        <v>90243000</v>
      </c>
      <c r="AR33" s="410">
        <v>0</v>
      </c>
      <c r="AS33" s="410">
        <v>119982000</v>
      </c>
      <c r="AT33" s="410">
        <v>311485000</v>
      </c>
      <c r="AU33" s="410">
        <v>172559000</v>
      </c>
      <c r="AV33" s="411">
        <v>113504000</v>
      </c>
      <c r="AW33" s="408"/>
      <c r="AX33" s="493" t="s">
        <v>457</v>
      </c>
      <c r="AY33" s="500"/>
      <c r="AZ33" s="401"/>
      <c r="BA33" s="410">
        <v>194805000</v>
      </c>
      <c r="BB33" s="412">
        <v>244665000</v>
      </c>
      <c r="BC33" s="411">
        <v>65510000</v>
      </c>
      <c r="BD33" s="410">
        <v>117738000</v>
      </c>
      <c r="BE33" s="410">
        <v>50411000</v>
      </c>
      <c r="BF33" s="410">
        <v>21736000</v>
      </c>
      <c r="BG33" s="412">
        <v>16701000</v>
      </c>
      <c r="BH33" s="411">
        <v>76935000</v>
      </c>
      <c r="BI33" s="408"/>
      <c r="BJ33" s="493" t="s">
        <v>457</v>
      </c>
      <c r="BK33" s="500"/>
      <c r="BL33" s="401"/>
      <c r="BM33" s="410">
        <v>93563000</v>
      </c>
      <c r="BN33" s="410">
        <v>147194538</v>
      </c>
      <c r="BO33" s="411">
        <v>87382000</v>
      </c>
      <c r="BP33" s="410">
        <v>30455000</v>
      </c>
      <c r="BQ33" s="410">
        <v>99648000</v>
      </c>
      <c r="BR33" s="410">
        <v>97610119</v>
      </c>
      <c r="BS33" s="410">
        <v>92419000</v>
      </c>
      <c r="BT33" s="411">
        <v>24560000</v>
      </c>
      <c r="BU33" s="408"/>
      <c r="BV33" s="493" t="s">
        <v>457</v>
      </c>
      <c r="BW33" s="500"/>
      <c r="BX33" s="401"/>
      <c r="BY33" s="410">
        <v>178045000</v>
      </c>
      <c r="BZ33" s="410">
        <v>26525000</v>
      </c>
      <c r="CA33" s="411">
        <v>26056000</v>
      </c>
      <c r="CB33" s="410">
        <v>14737000</v>
      </c>
      <c r="CC33" s="410">
        <v>14737000</v>
      </c>
      <c r="CD33" s="410">
        <v>4913000</v>
      </c>
      <c r="CE33" s="410">
        <f t="shared" si="17"/>
        <v>8613410690</v>
      </c>
      <c r="CF33" s="413">
        <f t="shared" si="18"/>
        <v>853057690</v>
      </c>
      <c r="CG33" s="414">
        <f t="shared" si="19"/>
        <v>10.992511423127272</v>
      </c>
    </row>
    <row r="34" spans="1:85" ht="15" customHeight="1">
      <c r="A34" s="408"/>
      <c r="B34" s="493" t="s">
        <v>458</v>
      </c>
      <c r="C34" s="500"/>
      <c r="D34" s="401"/>
      <c r="E34" s="410">
        <v>0</v>
      </c>
      <c r="F34" s="410">
        <v>0</v>
      </c>
      <c r="G34" s="411">
        <v>633471920</v>
      </c>
      <c r="H34" s="410">
        <v>0</v>
      </c>
      <c r="I34" s="410">
        <v>14953039</v>
      </c>
      <c r="J34" s="410">
        <v>0</v>
      </c>
      <c r="K34" s="410">
        <v>637550355</v>
      </c>
      <c r="L34" s="411">
        <v>0</v>
      </c>
      <c r="M34" s="408"/>
      <c r="N34" s="493" t="s">
        <v>458</v>
      </c>
      <c r="O34" s="500"/>
      <c r="P34" s="401"/>
      <c r="Q34" s="410">
        <v>0</v>
      </c>
      <c r="R34" s="410">
        <v>0</v>
      </c>
      <c r="S34" s="411">
        <v>0</v>
      </c>
      <c r="T34" s="410">
        <v>0</v>
      </c>
      <c r="U34" s="410">
        <v>0</v>
      </c>
      <c r="V34" s="410">
        <v>0</v>
      </c>
      <c r="W34" s="412">
        <v>0</v>
      </c>
      <c r="X34" s="411">
        <v>0</v>
      </c>
      <c r="Y34" s="408"/>
      <c r="Z34" s="493" t="s">
        <v>458</v>
      </c>
      <c r="AA34" s="500"/>
      <c r="AB34" s="401"/>
      <c r="AC34" s="410">
        <v>0</v>
      </c>
      <c r="AD34" s="412">
        <v>0</v>
      </c>
      <c r="AE34" s="411">
        <v>0</v>
      </c>
      <c r="AF34" s="410">
        <v>0</v>
      </c>
      <c r="AG34" s="410">
        <v>0</v>
      </c>
      <c r="AH34" s="410">
        <v>0</v>
      </c>
      <c r="AI34" s="412">
        <v>0</v>
      </c>
      <c r="AJ34" s="411">
        <v>0</v>
      </c>
      <c r="AK34" s="408"/>
      <c r="AL34" s="493" t="s">
        <v>458</v>
      </c>
      <c r="AM34" s="500"/>
      <c r="AN34" s="401"/>
      <c r="AO34" s="410">
        <v>0</v>
      </c>
      <c r="AP34" s="410">
        <v>0</v>
      </c>
      <c r="AQ34" s="411">
        <v>0</v>
      </c>
      <c r="AR34" s="410">
        <v>0</v>
      </c>
      <c r="AS34" s="410">
        <v>0</v>
      </c>
      <c r="AT34" s="410">
        <v>0</v>
      </c>
      <c r="AU34" s="410">
        <v>0</v>
      </c>
      <c r="AV34" s="411">
        <v>0</v>
      </c>
      <c r="AW34" s="408"/>
      <c r="AX34" s="493" t="s">
        <v>458</v>
      </c>
      <c r="AY34" s="500"/>
      <c r="AZ34" s="401"/>
      <c r="BA34" s="410">
        <v>0</v>
      </c>
      <c r="BB34" s="412">
        <v>0</v>
      </c>
      <c r="BC34" s="411">
        <v>0</v>
      </c>
      <c r="BD34" s="410">
        <v>0</v>
      </c>
      <c r="BE34" s="410">
        <v>0</v>
      </c>
      <c r="BF34" s="410">
        <v>0</v>
      </c>
      <c r="BG34" s="412">
        <v>0</v>
      </c>
      <c r="BH34" s="411">
        <v>0</v>
      </c>
      <c r="BI34" s="408"/>
      <c r="BJ34" s="493" t="s">
        <v>458</v>
      </c>
      <c r="BK34" s="500"/>
      <c r="BL34" s="401"/>
      <c r="BM34" s="410">
        <v>0</v>
      </c>
      <c r="BN34" s="410">
        <v>0</v>
      </c>
      <c r="BO34" s="411">
        <v>0</v>
      </c>
      <c r="BP34" s="410">
        <v>0</v>
      </c>
      <c r="BQ34" s="410">
        <v>0</v>
      </c>
      <c r="BR34" s="410">
        <v>0</v>
      </c>
      <c r="BS34" s="410">
        <v>0</v>
      </c>
      <c r="BT34" s="411">
        <v>0</v>
      </c>
      <c r="BU34" s="408"/>
      <c r="BV34" s="493" t="s">
        <v>458</v>
      </c>
      <c r="BW34" s="500"/>
      <c r="BX34" s="401"/>
      <c r="BY34" s="410">
        <v>0</v>
      </c>
      <c r="BZ34" s="410">
        <v>0</v>
      </c>
      <c r="CA34" s="411">
        <v>0</v>
      </c>
      <c r="CB34" s="410">
        <v>0</v>
      </c>
      <c r="CC34" s="410">
        <v>0</v>
      </c>
      <c r="CD34" s="410">
        <v>0</v>
      </c>
      <c r="CE34" s="410">
        <f t="shared" si="17"/>
        <v>1285975314</v>
      </c>
      <c r="CF34" s="413">
        <f t="shared" si="18"/>
        <v>1285975314</v>
      </c>
      <c r="CG34" s="414">
        <f t="shared" si="19"/>
        <v>0</v>
      </c>
    </row>
    <row r="35" spans="1:85" ht="15" customHeight="1">
      <c r="A35" s="408"/>
      <c r="B35" s="493" t="s">
        <v>459</v>
      </c>
      <c r="C35" s="500"/>
      <c r="D35" s="401"/>
      <c r="E35" s="410">
        <v>-296860000</v>
      </c>
      <c r="F35" s="410">
        <v>0</v>
      </c>
      <c r="G35" s="411">
        <v>-199414144</v>
      </c>
      <c r="H35" s="410">
        <v>-102536426</v>
      </c>
      <c r="I35" s="410">
        <v>-72157320</v>
      </c>
      <c r="J35" s="410">
        <v>-5075684379</v>
      </c>
      <c r="K35" s="410">
        <v>-40889174</v>
      </c>
      <c r="L35" s="411">
        <v>-32478184</v>
      </c>
      <c r="M35" s="408"/>
      <c r="N35" s="493" t="s">
        <v>459</v>
      </c>
      <c r="O35" s="500"/>
      <c r="P35" s="401"/>
      <c r="Q35" s="410">
        <v>0</v>
      </c>
      <c r="R35" s="410">
        <v>-174962618</v>
      </c>
      <c r="S35" s="411">
        <v>-47396294</v>
      </c>
      <c r="T35" s="410">
        <v>0</v>
      </c>
      <c r="U35" s="410">
        <v>-24742396</v>
      </c>
      <c r="V35" s="410">
        <v>0</v>
      </c>
      <c r="W35" s="412">
        <v>-54117369</v>
      </c>
      <c r="X35" s="411">
        <v>-121210048</v>
      </c>
      <c r="Y35" s="408"/>
      <c r="Z35" s="493" t="s">
        <v>459</v>
      </c>
      <c r="AA35" s="500"/>
      <c r="AB35" s="401"/>
      <c r="AC35" s="410">
        <v>0</v>
      </c>
      <c r="AD35" s="412">
        <v>-13812178</v>
      </c>
      <c r="AE35" s="411">
        <v>-58674135</v>
      </c>
      <c r="AF35" s="410">
        <v>-104889828</v>
      </c>
      <c r="AG35" s="410">
        <v>0</v>
      </c>
      <c r="AH35" s="410">
        <v>-511071407</v>
      </c>
      <c r="AI35" s="412">
        <v>-29289570</v>
      </c>
      <c r="AJ35" s="411">
        <v>-165903</v>
      </c>
      <c r="AK35" s="408"/>
      <c r="AL35" s="493" t="s">
        <v>459</v>
      </c>
      <c r="AM35" s="500"/>
      <c r="AN35" s="401"/>
      <c r="AO35" s="410">
        <v>-17175361</v>
      </c>
      <c r="AP35" s="410">
        <v>-1396999</v>
      </c>
      <c r="AQ35" s="411">
        <v>-44068256</v>
      </c>
      <c r="AR35" s="410">
        <v>0</v>
      </c>
      <c r="AS35" s="410">
        <v>-112923772</v>
      </c>
      <c r="AT35" s="410">
        <v>-116432929</v>
      </c>
      <c r="AU35" s="410">
        <v>0</v>
      </c>
      <c r="AV35" s="411">
        <v>-614074</v>
      </c>
      <c r="AW35" s="408"/>
      <c r="AX35" s="493" t="s">
        <v>459</v>
      </c>
      <c r="AY35" s="500"/>
      <c r="AZ35" s="401"/>
      <c r="BA35" s="410">
        <v>-15830706</v>
      </c>
      <c r="BB35" s="412">
        <v>-7486543</v>
      </c>
      <c r="BC35" s="411">
        <v>-1859526</v>
      </c>
      <c r="BD35" s="410">
        <v>0</v>
      </c>
      <c r="BE35" s="410">
        <v>-27358280</v>
      </c>
      <c r="BF35" s="410">
        <v>0</v>
      </c>
      <c r="BG35" s="412">
        <v>-10099234</v>
      </c>
      <c r="BH35" s="411">
        <v>-8276397</v>
      </c>
      <c r="BI35" s="408"/>
      <c r="BJ35" s="493" t="s">
        <v>459</v>
      </c>
      <c r="BK35" s="500"/>
      <c r="BL35" s="401"/>
      <c r="BM35" s="410">
        <v>-798946</v>
      </c>
      <c r="BN35" s="410">
        <v>-1246970</v>
      </c>
      <c r="BO35" s="411">
        <v>0</v>
      </c>
      <c r="BP35" s="410">
        <v>-936386</v>
      </c>
      <c r="BQ35" s="410">
        <v>0</v>
      </c>
      <c r="BR35" s="410">
        <v>0</v>
      </c>
      <c r="BS35" s="410">
        <v>-19006606</v>
      </c>
      <c r="BT35" s="411">
        <v>0</v>
      </c>
      <c r="BU35" s="408"/>
      <c r="BV35" s="493" t="s">
        <v>459</v>
      </c>
      <c r="BW35" s="500"/>
      <c r="BX35" s="401"/>
      <c r="BY35" s="410">
        <v>0</v>
      </c>
      <c r="BZ35" s="410">
        <v>0</v>
      </c>
      <c r="CA35" s="411">
        <v>-3211319</v>
      </c>
      <c r="CB35" s="410">
        <v>-2037420</v>
      </c>
      <c r="CC35" s="410">
        <v>-3025475</v>
      </c>
      <c r="CD35" s="410">
        <v>-29263715</v>
      </c>
      <c r="CE35" s="410">
        <f t="shared" si="17"/>
        <v>-7086540287</v>
      </c>
      <c r="CF35" s="413">
        <f t="shared" si="18"/>
        <v>-6789680287</v>
      </c>
      <c r="CG35" s="414">
        <f t="shared" si="19"/>
        <v>2287.1657639964965</v>
      </c>
    </row>
    <row r="36" spans="1:85" ht="15" customHeight="1">
      <c r="A36" s="408"/>
      <c r="B36" s="493" t="s">
        <v>460</v>
      </c>
      <c r="C36" s="500"/>
      <c r="D36" s="401"/>
      <c r="E36" s="410">
        <v>-8743000</v>
      </c>
      <c r="F36" s="410">
        <v>-202018191</v>
      </c>
      <c r="G36" s="411">
        <v>0</v>
      </c>
      <c r="H36" s="410">
        <v>0</v>
      </c>
      <c r="I36" s="410">
        <v>0</v>
      </c>
      <c r="J36" s="410">
        <v>0</v>
      </c>
      <c r="K36" s="410">
        <v>0</v>
      </c>
      <c r="L36" s="411">
        <v>0</v>
      </c>
      <c r="M36" s="408"/>
      <c r="N36" s="493" t="s">
        <v>460</v>
      </c>
      <c r="O36" s="500"/>
      <c r="P36" s="401"/>
      <c r="Q36" s="410">
        <v>0</v>
      </c>
      <c r="R36" s="410">
        <v>0</v>
      </c>
      <c r="S36" s="411">
        <v>0</v>
      </c>
      <c r="T36" s="410">
        <v>0</v>
      </c>
      <c r="U36" s="410">
        <v>0</v>
      </c>
      <c r="V36" s="410">
        <v>0</v>
      </c>
      <c r="W36" s="412">
        <v>0</v>
      </c>
      <c r="X36" s="411">
        <v>0</v>
      </c>
      <c r="Y36" s="408"/>
      <c r="Z36" s="493" t="s">
        <v>460</v>
      </c>
      <c r="AA36" s="500"/>
      <c r="AB36" s="401"/>
      <c r="AC36" s="410">
        <v>0</v>
      </c>
      <c r="AD36" s="412">
        <v>0</v>
      </c>
      <c r="AE36" s="411">
        <v>0</v>
      </c>
      <c r="AF36" s="410">
        <v>0</v>
      </c>
      <c r="AG36" s="410">
        <v>0</v>
      </c>
      <c r="AH36" s="410">
        <v>0</v>
      </c>
      <c r="AI36" s="412">
        <v>0</v>
      </c>
      <c r="AJ36" s="411">
        <v>0</v>
      </c>
      <c r="AK36" s="408"/>
      <c r="AL36" s="493" t="s">
        <v>460</v>
      </c>
      <c r="AM36" s="500"/>
      <c r="AN36" s="401"/>
      <c r="AO36" s="410">
        <v>0</v>
      </c>
      <c r="AP36" s="410">
        <v>0</v>
      </c>
      <c r="AQ36" s="411">
        <v>0</v>
      </c>
      <c r="AR36" s="410">
        <v>0</v>
      </c>
      <c r="AS36" s="410">
        <v>0</v>
      </c>
      <c r="AT36" s="410">
        <v>0</v>
      </c>
      <c r="AU36" s="410">
        <v>0</v>
      </c>
      <c r="AV36" s="411">
        <v>0</v>
      </c>
      <c r="AW36" s="408"/>
      <c r="AX36" s="493" t="s">
        <v>460</v>
      </c>
      <c r="AY36" s="500"/>
      <c r="AZ36" s="401"/>
      <c r="BA36" s="410">
        <v>0</v>
      </c>
      <c r="BB36" s="412">
        <v>0</v>
      </c>
      <c r="BC36" s="411">
        <v>0</v>
      </c>
      <c r="BD36" s="410">
        <v>0</v>
      </c>
      <c r="BE36" s="410">
        <v>0</v>
      </c>
      <c r="BF36" s="410">
        <v>0</v>
      </c>
      <c r="BG36" s="412">
        <v>0</v>
      </c>
      <c r="BH36" s="411">
        <v>0</v>
      </c>
      <c r="BI36" s="408"/>
      <c r="BJ36" s="493" t="s">
        <v>460</v>
      </c>
      <c r="BK36" s="500"/>
      <c r="BL36" s="401"/>
      <c r="BM36" s="410">
        <v>0</v>
      </c>
      <c r="BN36" s="410">
        <v>0</v>
      </c>
      <c r="BO36" s="411">
        <v>0</v>
      </c>
      <c r="BP36" s="410">
        <v>0</v>
      </c>
      <c r="BQ36" s="410">
        <v>0</v>
      </c>
      <c r="BR36" s="410">
        <v>0</v>
      </c>
      <c r="BS36" s="410">
        <v>0</v>
      </c>
      <c r="BT36" s="411">
        <v>0</v>
      </c>
      <c r="BU36" s="408"/>
      <c r="BV36" s="493" t="s">
        <v>460</v>
      </c>
      <c r="BW36" s="500"/>
      <c r="BX36" s="401"/>
      <c r="BY36" s="410">
        <v>0</v>
      </c>
      <c r="BZ36" s="410">
        <v>0</v>
      </c>
      <c r="CA36" s="411">
        <v>0</v>
      </c>
      <c r="CB36" s="410">
        <v>0</v>
      </c>
      <c r="CC36" s="410">
        <v>0</v>
      </c>
      <c r="CD36" s="410">
        <v>0</v>
      </c>
      <c r="CE36" s="410">
        <f t="shared" si="17"/>
        <v>-202018191</v>
      </c>
      <c r="CF36" s="413">
        <f t="shared" si="18"/>
        <v>-193275191</v>
      </c>
      <c r="CG36" s="414">
        <f t="shared" si="19"/>
        <v>2210.627827976667</v>
      </c>
    </row>
    <row r="37" spans="1:85" ht="15" customHeight="1">
      <c r="A37" s="408"/>
      <c r="B37" s="493" t="s">
        <v>461</v>
      </c>
      <c r="C37" s="500" t="s">
        <v>388</v>
      </c>
      <c r="D37" s="401"/>
      <c r="E37" s="410">
        <v>0</v>
      </c>
      <c r="F37" s="410">
        <v>-1688989</v>
      </c>
      <c r="G37" s="411">
        <v>0</v>
      </c>
      <c r="H37" s="410">
        <v>0</v>
      </c>
      <c r="I37" s="410">
        <v>0</v>
      </c>
      <c r="J37" s="410">
        <v>0</v>
      </c>
      <c r="K37" s="410">
        <v>-1026</v>
      </c>
      <c r="L37" s="411">
        <v>0</v>
      </c>
      <c r="M37" s="408"/>
      <c r="N37" s="493" t="s">
        <v>461</v>
      </c>
      <c r="O37" s="500" t="s">
        <v>388</v>
      </c>
      <c r="P37" s="401"/>
      <c r="Q37" s="410">
        <v>0</v>
      </c>
      <c r="R37" s="410">
        <v>0</v>
      </c>
      <c r="S37" s="411">
        <v>0</v>
      </c>
      <c r="T37" s="410">
        <v>0</v>
      </c>
      <c r="U37" s="410">
        <v>0</v>
      </c>
      <c r="V37" s="410">
        <v>0</v>
      </c>
      <c r="W37" s="412">
        <v>0</v>
      </c>
      <c r="X37" s="411">
        <v>0</v>
      </c>
      <c r="Y37" s="408"/>
      <c r="Z37" s="493" t="s">
        <v>461</v>
      </c>
      <c r="AA37" s="500" t="s">
        <v>388</v>
      </c>
      <c r="AB37" s="401"/>
      <c r="AC37" s="410">
        <v>0</v>
      </c>
      <c r="AD37" s="412">
        <v>0</v>
      </c>
      <c r="AE37" s="411">
        <v>0</v>
      </c>
      <c r="AF37" s="410">
        <v>0</v>
      </c>
      <c r="AG37" s="410">
        <v>0</v>
      </c>
      <c r="AH37" s="410">
        <v>0</v>
      </c>
      <c r="AI37" s="412">
        <v>0</v>
      </c>
      <c r="AJ37" s="411">
        <v>0</v>
      </c>
      <c r="AK37" s="408"/>
      <c r="AL37" s="493" t="s">
        <v>461</v>
      </c>
      <c r="AM37" s="500" t="s">
        <v>388</v>
      </c>
      <c r="AN37" s="401"/>
      <c r="AO37" s="410">
        <v>0</v>
      </c>
      <c r="AP37" s="410">
        <v>0</v>
      </c>
      <c r="AQ37" s="411">
        <v>0</v>
      </c>
      <c r="AR37" s="410">
        <v>0</v>
      </c>
      <c r="AS37" s="410">
        <v>0</v>
      </c>
      <c r="AT37" s="410">
        <v>0</v>
      </c>
      <c r="AU37" s="410">
        <v>0</v>
      </c>
      <c r="AV37" s="411">
        <v>0</v>
      </c>
      <c r="AW37" s="408"/>
      <c r="AX37" s="493" t="s">
        <v>461</v>
      </c>
      <c r="AY37" s="500" t="s">
        <v>388</v>
      </c>
      <c r="AZ37" s="401"/>
      <c r="BA37" s="410">
        <v>-1140466</v>
      </c>
      <c r="BB37" s="412">
        <v>0</v>
      </c>
      <c r="BC37" s="411">
        <v>-241840</v>
      </c>
      <c r="BD37" s="410">
        <v>0</v>
      </c>
      <c r="BE37" s="410">
        <v>0</v>
      </c>
      <c r="BF37" s="410">
        <v>0</v>
      </c>
      <c r="BG37" s="412">
        <v>0</v>
      </c>
      <c r="BH37" s="411">
        <v>-24448645</v>
      </c>
      <c r="BI37" s="408"/>
      <c r="BJ37" s="493" t="s">
        <v>461</v>
      </c>
      <c r="BK37" s="500" t="s">
        <v>388</v>
      </c>
      <c r="BL37" s="401"/>
      <c r="BM37" s="410">
        <v>0</v>
      </c>
      <c r="BN37" s="410">
        <v>0</v>
      </c>
      <c r="BO37" s="411">
        <v>0</v>
      </c>
      <c r="BP37" s="410">
        <v>0</v>
      </c>
      <c r="BQ37" s="410">
        <v>0</v>
      </c>
      <c r="BR37" s="410">
        <v>0</v>
      </c>
      <c r="BS37" s="410">
        <v>0</v>
      </c>
      <c r="BT37" s="411">
        <v>0</v>
      </c>
      <c r="BU37" s="408"/>
      <c r="BV37" s="493" t="s">
        <v>461</v>
      </c>
      <c r="BW37" s="500" t="s">
        <v>388</v>
      </c>
      <c r="BX37" s="401"/>
      <c r="BY37" s="410">
        <v>0</v>
      </c>
      <c r="BZ37" s="410">
        <v>0</v>
      </c>
      <c r="CA37" s="411">
        <v>0</v>
      </c>
      <c r="CB37" s="410">
        <v>0</v>
      </c>
      <c r="CC37" s="410">
        <v>0</v>
      </c>
      <c r="CD37" s="410">
        <v>0</v>
      </c>
      <c r="CE37" s="410">
        <f t="shared" si="17"/>
        <v>-27520966</v>
      </c>
      <c r="CF37" s="413">
        <f t="shared" si="18"/>
        <v>-27520966</v>
      </c>
      <c r="CG37" s="414">
        <f t="shared" si="19"/>
        <v>0</v>
      </c>
    </row>
    <row r="38" spans="1:85" ht="15" customHeight="1">
      <c r="A38" s="408"/>
      <c r="B38" s="493" t="s">
        <v>462</v>
      </c>
      <c r="C38" s="500" t="s">
        <v>389</v>
      </c>
      <c r="D38" s="401"/>
      <c r="E38" s="410">
        <v>0</v>
      </c>
      <c r="F38" s="410">
        <v>0</v>
      </c>
      <c r="G38" s="411">
        <v>0</v>
      </c>
      <c r="H38" s="410">
        <v>0</v>
      </c>
      <c r="I38" s="410">
        <v>0</v>
      </c>
      <c r="J38" s="410">
        <v>0</v>
      </c>
      <c r="K38" s="410">
        <v>0</v>
      </c>
      <c r="L38" s="411">
        <v>0</v>
      </c>
      <c r="M38" s="408"/>
      <c r="N38" s="493" t="s">
        <v>462</v>
      </c>
      <c r="O38" s="500" t="s">
        <v>389</v>
      </c>
      <c r="P38" s="401"/>
      <c r="Q38" s="410">
        <v>0</v>
      </c>
      <c r="R38" s="410">
        <v>0</v>
      </c>
      <c r="S38" s="411">
        <v>0</v>
      </c>
      <c r="T38" s="410">
        <v>0</v>
      </c>
      <c r="U38" s="410">
        <v>0</v>
      </c>
      <c r="V38" s="410">
        <v>0</v>
      </c>
      <c r="W38" s="412">
        <v>0</v>
      </c>
      <c r="X38" s="411">
        <v>0</v>
      </c>
      <c r="Y38" s="408"/>
      <c r="Z38" s="493" t="s">
        <v>462</v>
      </c>
      <c r="AA38" s="500" t="s">
        <v>389</v>
      </c>
      <c r="AB38" s="401"/>
      <c r="AC38" s="410">
        <v>0</v>
      </c>
      <c r="AD38" s="412">
        <v>0</v>
      </c>
      <c r="AE38" s="411">
        <v>0</v>
      </c>
      <c r="AF38" s="410">
        <v>0</v>
      </c>
      <c r="AG38" s="410">
        <v>0</v>
      </c>
      <c r="AH38" s="410">
        <v>0</v>
      </c>
      <c r="AI38" s="412">
        <v>0</v>
      </c>
      <c r="AJ38" s="411">
        <v>0</v>
      </c>
      <c r="AK38" s="408"/>
      <c r="AL38" s="493" t="s">
        <v>462</v>
      </c>
      <c r="AM38" s="500" t="s">
        <v>389</v>
      </c>
      <c r="AN38" s="401"/>
      <c r="AO38" s="410">
        <v>0</v>
      </c>
      <c r="AP38" s="410">
        <v>0</v>
      </c>
      <c r="AQ38" s="411">
        <v>0</v>
      </c>
      <c r="AR38" s="410">
        <v>0</v>
      </c>
      <c r="AS38" s="410">
        <v>0</v>
      </c>
      <c r="AT38" s="410">
        <v>0</v>
      </c>
      <c r="AU38" s="410">
        <v>0</v>
      </c>
      <c r="AV38" s="411">
        <v>0</v>
      </c>
      <c r="AW38" s="408"/>
      <c r="AX38" s="493" t="s">
        <v>462</v>
      </c>
      <c r="AY38" s="500" t="s">
        <v>389</v>
      </c>
      <c r="AZ38" s="401"/>
      <c r="BA38" s="410">
        <v>0</v>
      </c>
      <c r="BB38" s="412">
        <v>0</v>
      </c>
      <c r="BC38" s="411">
        <v>0</v>
      </c>
      <c r="BD38" s="410">
        <v>0</v>
      </c>
      <c r="BE38" s="410">
        <v>0</v>
      </c>
      <c r="BF38" s="410">
        <v>0</v>
      </c>
      <c r="BG38" s="412">
        <v>0</v>
      </c>
      <c r="BH38" s="411">
        <v>0</v>
      </c>
      <c r="BI38" s="408"/>
      <c r="BJ38" s="493" t="s">
        <v>462</v>
      </c>
      <c r="BK38" s="500" t="s">
        <v>389</v>
      </c>
      <c r="BL38" s="401"/>
      <c r="BM38" s="410">
        <v>0</v>
      </c>
      <c r="BN38" s="410">
        <v>0</v>
      </c>
      <c r="BO38" s="411">
        <v>0</v>
      </c>
      <c r="BP38" s="410">
        <v>0</v>
      </c>
      <c r="BQ38" s="410">
        <v>0</v>
      </c>
      <c r="BR38" s="410">
        <v>0</v>
      </c>
      <c r="BS38" s="410">
        <v>0</v>
      </c>
      <c r="BT38" s="411">
        <v>0</v>
      </c>
      <c r="BU38" s="408"/>
      <c r="BV38" s="493" t="s">
        <v>462</v>
      </c>
      <c r="BW38" s="500" t="s">
        <v>389</v>
      </c>
      <c r="BX38" s="401"/>
      <c r="BY38" s="410">
        <v>0</v>
      </c>
      <c r="BZ38" s="410">
        <v>0</v>
      </c>
      <c r="CA38" s="411">
        <v>0</v>
      </c>
      <c r="CB38" s="410">
        <v>0</v>
      </c>
      <c r="CC38" s="410">
        <v>0</v>
      </c>
      <c r="CD38" s="410">
        <v>0</v>
      </c>
      <c r="CE38" s="410">
        <f t="shared" si="17"/>
        <v>0</v>
      </c>
      <c r="CF38" s="413">
        <f t="shared" si="18"/>
        <v>0</v>
      </c>
      <c r="CG38" s="414">
        <f t="shared" si="19"/>
        <v>0</v>
      </c>
    </row>
    <row r="39" spans="1:85" ht="15" customHeight="1">
      <c r="A39" s="408"/>
      <c r="B39" s="493" t="s">
        <v>463</v>
      </c>
      <c r="C39" s="500" t="s">
        <v>389</v>
      </c>
      <c r="D39" s="401"/>
      <c r="E39" s="410">
        <v>-20671000</v>
      </c>
      <c r="F39" s="410">
        <v>0</v>
      </c>
      <c r="G39" s="411">
        <v>-678755313</v>
      </c>
      <c r="H39" s="410">
        <v>0</v>
      </c>
      <c r="I39" s="410">
        <v>-13632096</v>
      </c>
      <c r="J39" s="410">
        <v>0</v>
      </c>
      <c r="K39" s="410">
        <v>-596255647</v>
      </c>
      <c r="L39" s="411">
        <v>0</v>
      </c>
      <c r="M39" s="408"/>
      <c r="N39" s="493" t="s">
        <v>463</v>
      </c>
      <c r="O39" s="500" t="s">
        <v>389</v>
      </c>
      <c r="P39" s="401"/>
      <c r="Q39" s="410">
        <v>0</v>
      </c>
      <c r="R39" s="410">
        <v>0</v>
      </c>
      <c r="S39" s="411">
        <v>0</v>
      </c>
      <c r="T39" s="410">
        <v>0</v>
      </c>
      <c r="U39" s="410">
        <v>0</v>
      </c>
      <c r="V39" s="410">
        <v>0</v>
      </c>
      <c r="W39" s="412">
        <v>0</v>
      </c>
      <c r="X39" s="411">
        <v>0</v>
      </c>
      <c r="Y39" s="408"/>
      <c r="Z39" s="493" t="s">
        <v>463</v>
      </c>
      <c r="AA39" s="500" t="s">
        <v>389</v>
      </c>
      <c r="AB39" s="401"/>
      <c r="AC39" s="410">
        <v>0</v>
      </c>
      <c r="AD39" s="412">
        <v>0</v>
      </c>
      <c r="AE39" s="411">
        <v>0</v>
      </c>
      <c r="AF39" s="410">
        <v>0</v>
      </c>
      <c r="AG39" s="410">
        <v>0</v>
      </c>
      <c r="AH39" s="410">
        <v>0</v>
      </c>
      <c r="AI39" s="412">
        <v>0</v>
      </c>
      <c r="AJ39" s="411">
        <v>0</v>
      </c>
      <c r="AK39" s="408"/>
      <c r="AL39" s="493" t="s">
        <v>463</v>
      </c>
      <c r="AM39" s="500" t="s">
        <v>389</v>
      </c>
      <c r="AN39" s="401"/>
      <c r="AO39" s="410">
        <v>0</v>
      </c>
      <c r="AP39" s="410">
        <v>0</v>
      </c>
      <c r="AQ39" s="411">
        <v>0</v>
      </c>
      <c r="AR39" s="410">
        <v>0</v>
      </c>
      <c r="AS39" s="410">
        <v>0</v>
      </c>
      <c r="AT39" s="410">
        <v>0</v>
      </c>
      <c r="AU39" s="410">
        <v>0</v>
      </c>
      <c r="AV39" s="411">
        <v>0</v>
      </c>
      <c r="AW39" s="408"/>
      <c r="AX39" s="493" t="s">
        <v>463</v>
      </c>
      <c r="AY39" s="500" t="s">
        <v>389</v>
      </c>
      <c r="AZ39" s="401"/>
      <c r="BA39" s="410">
        <v>0</v>
      </c>
      <c r="BB39" s="412">
        <v>0</v>
      </c>
      <c r="BC39" s="411">
        <v>0</v>
      </c>
      <c r="BD39" s="410">
        <v>0</v>
      </c>
      <c r="BE39" s="410">
        <v>0</v>
      </c>
      <c r="BF39" s="410">
        <v>0</v>
      </c>
      <c r="BG39" s="412">
        <v>0</v>
      </c>
      <c r="BH39" s="411">
        <v>0</v>
      </c>
      <c r="BI39" s="408"/>
      <c r="BJ39" s="493" t="s">
        <v>463</v>
      </c>
      <c r="BK39" s="500" t="s">
        <v>389</v>
      </c>
      <c r="BL39" s="401"/>
      <c r="BM39" s="410">
        <v>0</v>
      </c>
      <c r="BN39" s="410">
        <v>0</v>
      </c>
      <c r="BO39" s="411">
        <v>0</v>
      </c>
      <c r="BP39" s="410">
        <v>0</v>
      </c>
      <c r="BQ39" s="410">
        <v>0</v>
      </c>
      <c r="BR39" s="410">
        <v>0</v>
      </c>
      <c r="BS39" s="410">
        <v>0</v>
      </c>
      <c r="BT39" s="411">
        <v>0</v>
      </c>
      <c r="BU39" s="408"/>
      <c r="BV39" s="493" t="s">
        <v>463</v>
      </c>
      <c r="BW39" s="500" t="s">
        <v>389</v>
      </c>
      <c r="BX39" s="401"/>
      <c r="BY39" s="410">
        <v>0</v>
      </c>
      <c r="BZ39" s="410">
        <v>0</v>
      </c>
      <c r="CA39" s="411">
        <v>0</v>
      </c>
      <c r="CB39" s="410">
        <v>0</v>
      </c>
      <c r="CC39" s="410">
        <v>0</v>
      </c>
      <c r="CD39" s="410">
        <v>0</v>
      </c>
      <c r="CE39" s="410">
        <f t="shared" si="17"/>
        <v>-1288643056</v>
      </c>
      <c r="CF39" s="413">
        <f t="shared" si="18"/>
        <v>-1267972056</v>
      </c>
      <c r="CG39" s="414">
        <f t="shared" si="19"/>
        <v>6134.062483672778</v>
      </c>
    </row>
    <row r="40" spans="1:85" ht="5.25" customHeight="1">
      <c r="A40" s="408"/>
      <c r="B40" s="415"/>
      <c r="C40" s="427"/>
      <c r="D40" s="409"/>
      <c r="E40" s="417"/>
      <c r="F40" s="417"/>
      <c r="G40" s="418"/>
      <c r="H40" s="417"/>
      <c r="I40" s="417"/>
      <c r="J40" s="417"/>
      <c r="K40" s="417"/>
      <c r="L40" s="418"/>
      <c r="M40" s="408"/>
      <c r="N40" s="415"/>
      <c r="O40" s="427"/>
      <c r="P40" s="409"/>
      <c r="Q40" s="417"/>
      <c r="R40" s="417"/>
      <c r="S40" s="418"/>
      <c r="T40" s="417"/>
      <c r="U40" s="417"/>
      <c r="V40" s="417"/>
      <c r="W40" s="419"/>
      <c r="X40" s="418"/>
      <c r="Y40" s="408"/>
      <c r="Z40" s="415"/>
      <c r="AA40" s="427"/>
      <c r="AB40" s="409"/>
      <c r="AC40" s="417"/>
      <c r="AD40" s="419"/>
      <c r="AE40" s="418"/>
      <c r="AF40" s="417"/>
      <c r="AG40" s="417"/>
      <c r="AH40" s="417"/>
      <c r="AI40" s="419"/>
      <c r="AJ40" s="418"/>
      <c r="AK40" s="408"/>
      <c r="AL40" s="415"/>
      <c r="AM40" s="427"/>
      <c r="AN40" s="409"/>
      <c r="AO40" s="417"/>
      <c r="AP40" s="417"/>
      <c r="AQ40" s="418"/>
      <c r="AR40" s="417"/>
      <c r="AS40" s="417"/>
      <c r="AT40" s="417"/>
      <c r="AU40" s="417"/>
      <c r="AV40" s="418"/>
      <c r="AW40" s="408"/>
      <c r="AX40" s="415"/>
      <c r="AY40" s="427"/>
      <c r="AZ40" s="409"/>
      <c r="BA40" s="417"/>
      <c r="BB40" s="419"/>
      <c r="BC40" s="418"/>
      <c r="BD40" s="417"/>
      <c r="BE40" s="417"/>
      <c r="BF40" s="417"/>
      <c r="BG40" s="419"/>
      <c r="BH40" s="418"/>
      <c r="BI40" s="408"/>
      <c r="BJ40" s="415"/>
      <c r="BK40" s="427"/>
      <c r="BL40" s="409"/>
      <c r="BM40" s="417"/>
      <c r="BN40" s="417"/>
      <c r="BO40" s="418"/>
      <c r="BP40" s="417"/>
      <c r="BQ40" s="417"/>
      <c r="BR40" s="417"/>
      <c r="BS40" s="417"/>
      <c r="BT40" s="418"/>
      <c r="BU40" s="408"/>
      <c r="BV40" s="415"/>
      <c r="BW40" s="427"/>
      <c r="BX40" s="409"/>
      <c r="BY40" s="417"/>
      <c r="BZ40" s="417"/>
      <c r="CA40" s="418"/>
      <c r="CB40" s="417"/>
      <c r="CC40" s="417"/>
      <c r="CD40" s="417"/>
      <c r="CE40" s="417"/>
      <c r="CF40" s="420"/>
      <c r="CG40" s="421"/>
    </row>
    <row r="41" spans="1:85" ht="15" customHeight="1">
      <c r="A41" s="495" t="s">
        <v>464</v>
      </c>
      <c r="B41" s="496"/>
      <c r="C41" s="496"/>
      <c r="D41" s="401"/>
      <c r="E41" s="417">
        <f aca="true" t="shared" si="20" ref="E41:L41">SUM(E31:E39)</f>
        <v>7450895000</v>
      </c>
      <c r="F41" s="417">
        <f t="shared" si="20"/>
        <v>536970722</v>
      </c>
      <c r="G41" s="418">
        <f t="shared" si="20"/>
        <v>291901797</v>
      </c>
      <c r="H41" s="417">
        <f t="shared" si="20"/>
        <v>101924034</v>
      </c>
      <c r="I41" s="417">
        <f t="shared" si="20"/>
        <v>418523615</v>
      </c>
      <c r="J41" s="417">
        <f t="shared" si="20"/>
        <v>468761900</v>
      </c>
      <c r="K41" s="417">
        <f t="shared" si="20"/>
        <v>309717519</v>
      </c>
      <c r="L41" s="418">
        <f t="shared" si="20"/>
        <v>223833443</v>
      </c>
      <c r="M41" s="495" t="s">
        <v>464</v>
      </c>
      <c r="N41" s="496"/>
      <c r="O41" s="496"/>
      <c r="P41" s="401"/>
      <c r="Q41" s="417">
        <f aca="true" t="shared" si="21" ref="Q41:X41">SUM(Q31:Q39)</f>
        <v>206522316</v>
      </c>
      <c r="R41" s="417">
        <f t="shared" si="21"/>
        <v>140737820</v>
      </c>
      <c r="S41" s="418">
        <f t="shared" si="21"/>
        <v>97401706</v>
      </c>
      <c r="T41" s="417">
        <f t="shared" si="21"/>
        <v>441996966</v>
      </c>
      <c r="U41" s="417">
        <f t="shared" si="21"/>
        <v>396730604</v>
      </c>
      <c r="V41" s="417">
        <f t="shared" si="21"/>
        <v>392209615</v>
      </c>
      <c r="W41" s="419">
        <f t="shared" si="21"/>
        <v>259950229</v>
      </c>
      <c r="X41" s="418">
        <f t="shared" si="21"/>
        <v>601871842</v>
      </c>
      <c r="Y41" s="495" t="s">
        <v>464</v>
      </c>
      <c r="Z41" s="496"/>
      <c r="AA41" s="496"/>
      <c r="AB41" s="401"/>
      <c r="AC41" s="417">
        <f aca="true" t="shared" si="22" ref="AC41:AJ41">SUM(AC31:AC39)</f>
        <v>345790522</v>
      </c>
      <c r="AD41" s="419">
        <f t="shared" si="22"/>
        <v>27165822</v>
      </c>
      <c r="AE41" s="418">
        <f t="shared" si="22"/>
        <v>10800906</v>
      </c>
      <c r="AF41" s="417">
        <f t="shared" si="22"/>
        <v>-45945828</v>
      </c>
      <c r="AG41" s="417">
        <f t="shared" si="22"/>
        <v>21682417</v>
      </c>
      <c r="AH41" s="417">
        <f t="shared" si="22"/>
        <v>173096212</v>
      </c>
      <c r="AI41" s="419">
        <f t="shared" si="22"/>
        <v>145955284</v>
      </c>
      <c r="AJ41" s="418">
        <f t="shared" si="22"/>
        <v>66036097</v>
      </c>
      <c r="AK41" s="495" t="s">
        <v>464</v>
      </c>
      <c r="AL41" s="496"/>
      <c r="AM41" s="496"/>
      <c r="AN41" s="401"/>
      <c r="AO41" s="417">
        <f aca="true" t="shared" si="23" ref="AO41:AV41">SUM(AO31:AO39)</f>
        <v>63749639</v>
      </c>
      <c r="AP41" s="417">
        <f t="shared" si="23"/>
        <v>54663001</v>
      </c>
      <c r="AQ41" s="418">
        <f t="shared" si="23"/>
        <v>46174744</v>
      </c>
      <c r="AR41" s="417">
        <f t="shared" si="23"/>
        <v>14300371</v>
      </c>
      <c r="AS41" s="417">
        <f t="shared" si="23"/>
        <v>110560979</v>
      </c>
      <c r="AT41" s="417">
        <f t="shared" si="23"/>
        <v>323683082</v>
      </c>
      <c r="AU41" s="417">
        <f t="shared" si="23"/>
        <v>189514695</v>
      </c>
      <c r="AV41" s="418">
        <f t="shared" si="23"/>
        <v>112889926</v>
      </c>
      <c r="AW41" s="495" t="s">
        <v>464</v>
      </c>
      <c r="AX41" s="496"/>
      <c r="AY41" s="496"/>
      <c r="AZ41" s="401"/>
      <c r="BA41" s="417">
        <f aca="true" t="shared" si="24" ref="BA41:BH41">SUM(BA31:BA39)</f>
        <v>177833828</v>
      </c>
      <c r="BB41" s="419">
        <f t="shared" si="24"/>
        <v>237178457</v>
      </c>
      <c r="BC41" s="418">
        <f t="shared" si="24"/>
        <v>63408634</v>
      </c>
      <c r="BD41" s="417">
        <f t="shared" si="24"/>
        <v>119668247</v>
      </c>
      <c r="BE41" s="417">
        <f t="shared" si="24"/>
        <v>52195103</v>
      </c>
      <c r="BF41" s="417">
        <f t="shared" si="24"/>
        <v>30469012</v>
      </c>
      <c r="BG41" s="419">
        <f t="shared" si="24"/>
        <v>11536609</v>
      </c>
      <c r="BH41" s="418">
        <f t="shared" si="24"/>
        <v>51078918</v>
      </c>
      <c r="BI41" s="495" t="s">
        <v>464</v>
      </c>
      <c r="BJ41" s="496"/>
      <c r="BK41" s="496"/>
      <c r="BL41" s="401"/>
      <c r="BM41" s="417">
        <f aca="true" t="shared" si="25" ref="BM41:BT41">SUM(BM31:BM39)</f>
        <v>92764054</v>
      </c>
      <c r="BN41" s="417">
        <f t="shared" si="25"/>
        <v>145947568</v>
      </c>
      <c r="BO41" s="418">
        <f t="shared" si="25"/>
        <v>88529109</v>
      </c>
      <c r="BP41" s="417">
        <f t="shared" si="25"/>
        <v>29518614</v>
      </c>
      <c r="BQ41" s="417">
        <f t="shared" si="25"/>
        <v>118287377</v>
      </c>
      <c r="BR41" s="417">
        <f t="shared" si="25"/>
        <v>113305927</v>
      </c>
      <c r="BS41" s="417">
        <f t="shared" si="25"/>
        <v>73412394</v>
      </c>
      <c r="BT41" s="418">
        <f t="shared" si="25"/>
        <v>26800514</v>
      </c>
      <c r="BU41" s="495" t="s">
        <v>464</v>
      </c>
      <c r="BV41" s="496"/>
      <c r="BW41" s="496"/>
      <c r="BX41" s="401"/>
      <c r="BY41" s="417">
        <f aca="true" t="shared" si="26" ref="BY41:CE41">SUM(BY31:BY39)</f>
        <v>190130026</v>
      </c>
      <c r="BZ41" s="417">
        <f t="shared" si="26"/>
        <v>29925590</v>
      </c>
      <c r="CA41" s="418">
        <f t="shared" si="26"/>
        <v>22844681</v>
      </c>
      <c r="CB41" s="417">
        <f t="shared" si="26"/>
        <v>12699580</v>
      </c>
      <c r="CC41" s="417">
        <f t="shared" si="26"/>
        <v>13450620</v>
      </c>
      <c r="CD41" s="417">
        <f t="shared" si="26"/>
        <v>-24350715</v>
      </c>
      <c r="CE41" s="417">
        <f t="shared" si="26"/>
        <v>8225806144</v>
      </c>
      <c r="CF41" s="413">
        <f>CE41-E41</f>
        <v>774911144</v>
      </c>
      <c r="CG41" s="414">
        <f>IF(E41=0,0,((CF41/E41)*100))</f>
        <v>10.400242440673235</v>
      </c>
    </row>
    <row r="42" spans="1:85" ht="6" customHeight="1">
      <c r="A42" s="428"/>
      <c r="B42" s="429"/>
      <c r="C42" s="429"/>
      <c r="D42" s="409"/>
      <c r="E42" s="417"/>
      <c r="F42" s="417"/>
      <c r="G42" s="418"/>
      <c r="H42" s="417"/>
      <c r="I42" s="417"/>
      <c r="J42" s="417"/>
      <c r="K42" s="417"/>
      <c r="L42" s="418"/>
      <c r="M42" s="428"/>
      <c r="N42" s="429"/>
      <c r="O42" s="429"/>
      <c r="P42" s="409"/>
      <c r="Q42" s="417"/>
      <c r="R42" s="417"/>
      <c r="S42" s="418"/>
      <c r="T42" s="417"/>
      <c r="U42" s="417"/>
      <c r="V42" s="417"/>
      <c r="W42" s="419"/>
      <c r="X42" s="418"/>
      <c r="Y42" s="428"/>
      <c r="Z42" s="429"/>
      <c r="AA42" s="429"/>
      <c r="AB42" s="409"/>
      <c r="AC42" s="417"/>
      <c r="AD42" s="419"/>
      <c r="AE42" s="418"/>
      <c r="AF42" s="417"/>
      <c r="AG42" s="417"/>
      <c r="AH42" s="417"/>
      <c r="AI42" s="419"/>
      <c r="AJ42" s="418"/>
      <c r="AK42" s="428"/>
      <c r="AL42" s="429"/>
      <c r="AM42" s="429"/>
      <c r="AN42" s="409"/>
      <c r="AO42" s="417"/>
      <c r="AP42" s="417"/>
      <c r="AQ42" s="418"/>
      <c r="AR42" s="417"/>
      <c r="AS42" s="417"/>
      <c r="AT42" s="417"/>
      <c r="AU42" s="417"/>
      <c r="AV42" s="418"/>
      <c r="AW42" s="428"/>
      <c r="AX42" s="429"/>
      <c r="AY42" s="429"/>
      <c r="AZ42" s="409"/>
      <c r="BA42" s="417"/>
      <c r="BB42" s="419"/>
      <c r="BC42" s="418"/>
      <c r="BD42" s="417"/>
      <c r="BE42" s="417"/>
      <c r="BF42" s="417"/>
      <c r="BG42" s="419"/>
      <c r="BH42" s="418"/>
      <c r="BI42" s="428"/>
      <c r="BJ42" s="429"/>
      <c r="BK42" s="429"/>
      <c r="BL42" s="409"/>
      <c r="BM42" s="417"/>
      <c r="BN42" s="417"/>
      <c r="BO42" s="418"/>
      <c r="BP42" s="417"/>
      <c r="BQ42" s="417"/>
      <c r="BR42" s="417"/>
      <c r="BS42" s="417"/>
      <c r="BT42" s="418"/>
      <c r="BU42" s="428"/>
      <c r="BV42" s="429"/>
      <c r="BW42" s="429"/>
      <c r="BX42" s="409"/>
      <c r="BY42" s="417"/>
      <c r="BZ42" s="417"/>
      <c r="CA42" s="418"/>
      <c r="CB42" s="417"/>
      <c r="CC42" s="417"/>
      <c r="CD42" s="417"/>
      <c r="CE42" s="417"/>
      <c r="CF42" s="420"/>
      <c r="CG42" s="421"/>
    </row>
    <row r="43" spans="1:85" ht="15" customHeight="1">
      <c r="A43" s="501" t="s">
        <v>465</v>
      </c>
      <c r="B43" s="470" t="s">
        <v>466</v>
      </c>
      <c r="C43" s="471"/>
      <c r="D43" s="401"/>
      <c r="E43" s="410">
        <v>0</v>
      </c>
      <c r="F43" s="410">
        <v>0</v>
      </c>
      <c r="G43" s="411">
        <v>0</v>
      </c>
      <c r="H43" s="410">
        <v>0</v>
      </c>
      <c r="I43" s="410">
        <v>0</v>
      </c>
      <c r="J43" s="410">
        <v>0</v>
      </c>
      <c r="K43" s="410">
        <v>0</v>
      </c>
      <c r="L43" s="411">
        <v>0</v>
      </c>
      <c r="M43" s="501" t="s">
        <v>465</v>
      </c>
      <c r="N43" s="470" t="s">
        <v>466</v>
      </c>
      <c r="O43" s="471"/>
      <c r="P43" s="401"/>
      <c r="Q43" s="410">
        <v>0</v>
      </c>
      <c r="R43" s="410">
        <v>0</v>
      </c>
      <c r="S43" s="411">
        <v>0</v>
      </c>
      <c r="T43" s="410">
        <v>0</v>
      </c>
      <c r="U43" s="410">
        <v>0</v>
      </c>
      <c r="V43" s="410">
        <v>0</v>
      </c>
      <c r="W43" s="412">
        <v>0</v>
      </c>
      <c r="X43" s="411">
        <v>0</v>
      </c>
      <c r="Y43" s="501" t="s">
        <v>465</v>
      </c>
      <c r="Z43" s="470" t="s">
        <v>466</v>
      </c>
      <c r="AA43" s="471"/>
      <c r="AB43" s="401"/>
      <c r="AC43" s="410">
        <v>0</v>
      </c>
      <c r="AD43" s="412">
        <v>0</v>
      </c>
      <c r="AE43" s="411">
        <v>0</v>
      </c>
      <c r="AF43" s="410">
        <v>0</v>
      </c>
      <c r="AG43" s="410">
        <v>0</v>
      </c>
      <c r="AH43" s="410">
        <v>0</v>
      </c>
      <c r="AI43" s="412">
        <v>0</v>
      </c>
      <c r="AJ43" s="411">
        <v>0</v>
      </c>
      <c r="AK43" s="501" t="s">
        <v>465</v>
      </c>
      <c r="AL43" s="470" t="s">
        <v>466</v>
      </c>
      <c r="AM43" s="471"/>
      <c r="AN43" s="401"/>
      <c r="AO43" s="410">
        <v>0</v>
      </c>
      <c r="AP43" s="410">
        <v>0</v>
      </c>
      <c r="AQ43" s="411">
        <v>0</v>
      </c>
      <c r="AR43" s="410">
        <v>0</v>
      </c>
      <c r="AS43" s="410">
        <v>0</v>
      </c>
      <c r="AT43" s="410">
        <v>0</v>
      </c>
      <c r="AU43" s="410">
        <v>0</v>
      </c>
      <c r="AV43" s="411">
        <v>0</v>
      </c>
      <c r="AW43" s="501" t="s">
        <v>465</v>
      </c>
      <c r="AX43" s="470" t="s">
        <v>466</v>
      </c>
      <c r="AY43" s="471"/>
      <c r="AZ43" s="401"/>
      <c r="BA43" s="410">
        <v>0</v>
      </c>
      <c r="BB43" s="412">
        <v>0</v>
      </c>
      <c r="BC43" s="411">
        <v>0</v>
      </c>
      <c r="BD43" s="410">
        <v>0</v>
      </c>
      <c r="BE43" s="410">
        <v>0</v>
      </c>
      <c r="BF43" s="410">
        <v>0</v>
      </c>
      <c r="BG43" s="412">
        <v>0</v>
      </c>
      <c r="BH43" s="411">
        <v>0</v>
      </c>
      <c r="BI43" s="501" t="s">
        <v>465</v>
      </c>
      <c r="BJ43" s="470" t="s">
        <v>466</v>
      </c>
      <c r="BK43" s="471"/>
      <c r="BL43" s="401"/>
      <c r="BM43" s="410">
        <v>0</v>
      </c>
      <c r="BN43" s="410">
        <v>0</v>
      </c>
      <c r="BO43" s="411">
        <v>0</v>
      </c>
      <c r="BP43" s="410">
        <v>0</v>
      </c>
      <c r="BQ43" s="410">
        <v>0</v>
      </c>
      <c r="BR43" s="410">
        <v>0</v>
      </c>
      <c r="BS43" s="410">
        <v>0</v>
      </c>
      <c r="BT43" s="411">
        <v>0</v>
      </c>
      <c r="BU43" s="501" t="s">
        <v>465</v>
      </c>
      <c r="BV43" s="470" t="s">
        <v>466</v>
      </c>
      <c r="BW43" s="471"/>
      <c r="BX43" s="401"/>
      <c r="BY43" s="410">
        <v>0</v>
      </c>
      <c r="BZ43" s="410">
        <v>0</v>
      </c>
      <c r="CA43" s="411">
        <v>0</v>
      </c>
      <c r="CB43" s="410">
        <v>0</v>
      </c>
      <c r="CC43" s="410">
        <v>0</v>
      </c>
      <c r="CD43" s="410">
        <v>0</v>
      </c>
      <c r="CE43" s="410">
        <f>SUM(F43:CD43)</f>
        <v>0</v>
      </c>
      <c r="CF43" s="413">
        <f>CE43-E43</f>
        <v>0</v>
      </c>
      <c r="CG43" s="414">
        <f>IF(E43=0,0,((CF43/E43)*100))</f>
        <v>0</v>
      </c>
    </row>
    <row r="44" spans="1:85" ht="6" customHeight="1">
      <c r="A44" s="430"/>
      <c r="B44" s="431"/>
      <c r="C44" s="432"/>
      <c r="D44" s="401"/>
      <c r="E44" s="417"/>
      <c r="F44" s="417"/>
      <c r="G44" s="418"/>
      <c r="H44" s="417"/>
      <c r="I44" s="417"/>
      <c r="J44" s="417"/>
      <c r="K44" s="417"/>
      <c r="L44" s="418"/>
      <c r="M44" s="430"/>
      <c r="N44" s="431"/>
      <c r="O44" s="432"/>
      <c r="P44" s="401"/>
      <c r="Q44" s="417"/>
      <c r="R44" s="417"/>
      <c r="S44" s="418"/>
      <c r="T44" s="417"/>
      <c r="U44" s="417"/>
      <c r="V44" s="417"/>
      <c r="W44" s="419"/>
      <c r="X44" s="418"/>
      <c r="Y44" s="430"/>
      <c r="Z44" s="431"/>
      <c r="AA44" s="432"/>
      <c r="AB44" s="401"/>
      <c r="AC44" s="417"/>
      <c r="AD44" s="419"/>
      <c r="AE44" s="418"/>
      <c r="AF44" s="417"/>
      <c r="AG44" s="417"/>
      <c r="AH44" s="417"/>
      <c r="AI44" s="419"/>
      <c r="AJ44" s="418"/>
      <c r="AK44" s="430"/>
      <c r="AL44" s="431"/>
      <c r="AM44" s="432"/>
      <c r="AN44" s="401"/>
      <c r="AO44" s="417"/>
      <c r="AP44" s="417"/>
      <c r="AQ44" s="418"/>
      <c r="AR44" s="417"/>
      <c r="AS44" s="417"/>
      <c r="AT44" s="417"/>
      <c r="AU44" s="417"/>
      <c r="AV44" s="418"/>
      <c r="AW44" s="430"/>
      <c r="AX44" s="431"/>
      <c r="AY44" s="432"/>
      <c r="AZ44" s="401"/>
      <c r="BA44" s="417"/>
      <c r="BB44" s="419"/>
      <c r="BC44" s="418"/>
      <c r="BD44" s="417"/>
      <c r="BE44" s="417"/>
      <c r="BF44" s="417"/>
      <c r="BG44" s="419"/>
      <c r="BH44" s="418"/>
      <c r="BI44" s="430"/>
      <c r="BJ44" s="431"/>
      <c r="BK44" s="432"/>
      <c r="BL44" s="401"/>
      <c r="BM44" s="417"/>
      <c r="BN44" s="417"/>
      <c r="BO44" s="418"/>
      <c r="BP44" s="417"/>
      <c r="BQ44" s="417"/>
      <c r="BR44" s="417"/>
      <c r="BS44" s="417"/>
      <c r="BT44" s="418"/>
      <c r="BU44" s="430"/>
      <c r="BV44" s="431"/>
      <c r="BW44" s="432"/>
      <c r="BX44" s="401"/>
      <c r="BY44" s="417"/>
      <c r="BZ44" s="417"/>
      <c r="CA44" s="418"/>
      <c r="CB44" s="417"/>
      <c r="CC44" s="417"/>
      <c r="CD44" s="417"/>
      <c r="CE44" s="417"/>
      <c r="CF44" s="413"/>
      <c r="CG44" s="414"/>
    </row>
    <row r="45" spans="1:85" ht="15" customHeight="1">
      <c r="A45" s="501" t="s">
        <v>467</v>
      </c>
      <c r="B45" s="470" t="s">
        <v>466</v>
      </c>
      <c r="C45" s="471"/>
      <c r="D45" s="401"/>
      <c r="E45" s="417">
        <f aca="true" t="shared" si="27" ref="E45:L45">E12+E27+E41+E43</f>
        <v>-1508016000</v>
      </c>
      <c r="F45" s="417">
        <f t="shared" si="27"/>
        <v>-1850386097</v>
      </c>
      <c r="G45" s="418">
        <f t="shared" si="27"/>
        <v>-488392897</v>
      </c>
      <c r="H45" s="417">
        <f t="shared" si="27"/>
        <v>-486116390</v>
      </c>
      <c r="I45" s="417">
        <f t="shared" si="27"/>
        <v>-314935178</v>
      </c>
      <c r="J45" s="417">
        <f t="shared" si="27"/>
        <v>-890746307.6800001</v>
      </c>
      <c r="K45" s="417">
        <f t="shared" si="27"/>
        <v>-418646616</v>
      </c>
      <c r="L45" s="418">
        <f t="shared" si="27"/>
        <v>-194406175</v>
      </c>
      <c r="M45" s="501" t="s">
        <v>467</v>
      </c>
      <c r="N45" s="470" t="s">
        <v>466</v>
      </c>
      <c r="O45" s="471"/>
      <c r="P45" s="401"/>
      <c r="Q45" s="417">
        <f aca="true" t="shared" si="28" ref="Q45:X45">Q12+Q27+Q41+Q43</f>
        <v>-235934498</v>
      </c>
      <c r="R45" s="417">
        <f t="shared" si="28"/>
        <v>91891516</v>
      </c>
      <c r="S45" s="418">
        <f t="shared" si="28"/>
        <v>1090189</v>
      </c>
      <c r="T45" s="417">
        <f t="shared" si="28"/>
        <v>-106943227</v>
      </c>
      <c r="U45" s="417">
        <f t="shared" si="28"/>
        <v>58718704</v>
      </c>
      <c r="V45" s="417">
        <f t="shared" si="28"/>
        <v>22901982</v>
      </c>
      <c r="W45" s="419">
        <f t="shared" si="28"/>
        <v>-81730585</v>
      </c>
      <c r="X45" s="418">
        <f t="shared" si="28"/>
        <v>72022627</v>
      </c>
      <c r="Y45" s="501" t="s">
        <v>467</v>
      </c>
      <c r="Z45" s="470" t="s">
        <v>466</v>
      </c>
      <c r="AA45" s="471"/>
      <c r="AB45" s="401"/>
      <c r="AC45" s="417">
        <f aca="true" t="shared" si="29" ref="AC45:AJ45">AC12+AC27+AC41+AC43</f>
        <v>24125887</v>
      </c>
      <c r="AD45" s="419">
        <f t="shared" si="29"/>
        <v>61201463</v>
      </c>
      <c r="AE45" s="418">
        <f t="shared" si="29"/>
        <v>26160936</v>
      </c>
      <c r="AF45" s="417">
        <f t="shared" si="29"/>
        <v>-198369820</v>
      </c>
      <c r="AG45" s="417">
        <f t="shared" si="29"/>
        <v>-18803079</v>
      </c>
      <c r="AH45" s="417">
        <f t="shared" si="29"/>
        <v>-204460735</v>
      </c>
      <c r="AI45" s="419">
        <f t="shared" si="29"/>
        <v>42203520</v>
      </c>
      <c r="AJ45" s="418">
        <f t="shared" si="29"/>
        <v>-9504538</v>
      </c>
      <c r="AK45" s="501" t="s">
        <v>467</v>
      </c>
      <c r="AL45" s="470" t="s">
        <v>466</v>
      </c>
      <c r="AM45" s="471"/>
      <c r="AN45" s="401"/>
      <c r="AO45" s="417">
        <f aca="true" t="shared" si="30" ref="AO45:AV45">AO12+AO27+AO41+AO43</f>
        <v>1316678</v>
      </c>
      <c r="AP45" s="417">
        <f t="shared" si="30"/>
        <v>73572072</v>
      </c>
      <c r="AQ45" s="418">
        <f t="shared" si="30"/>
        <v>-11069006</v>
      </c>
      <c r="AR45" s="417">
        <f t="shared" si="30"/>
        <v>5014582</v>
      </c>
      <c r="AS45" s="417">
        <f t="shared" si="30"/>
        <v>-129417521</v>
      </c>
      <c r="AT45" s="417">
        <f t="shared" si="30"/>
        <v>-94048587</v>
      </c>
      <c r="AU45" s="417">
        <f t="shared" si="30"/>
        <v>135162280</v>
      </c>
      <c r="AV45" s="418">
        <f t="shared" si="30"/>
        <v>26299166</v>
      </c>
      <c r="AW45" s="501" t="s">
        <v>467</v>
      </c>
      <c r="AX45" s="470" t="s">
        <v>466</v>
      </c>
      <c r="AY45" s="471"/>
      <c r="AZ45" s="401"/>
      <c r="BA45" s="417">
        <f aca="true" t="shared" si="31" ref="BA45:BH45">BA12+BA27+BA41+BA43</f>
        <v>1254457</v>
      </c>
      <c r="BB45" s="419">
        <f t="shared" si="31"/>
        <v>-28126679</v>
      </c>
      <c r="BC45" s="418">
        <f t="shared" si="31"/>
        <v>22868862</v>
      </c>
      <c r="BD45" s="417">
        <f t="shared" si="31"/>
        <v>-3616252</v>
      </c>
      <c r="BE45" s="417">
        <f t="shared" si="31"/>
        <v>-369891</v>
      </c>
      <c r="BF45" s="417">
        <f t="shared" si="31"/>
        <v>35472799</v>
      </c>
      <c r="BG45" s="419">
        <f t="shared" si="31"/>
        <v>-37494833</v>
      </c>
      <c r="BH45" s="418">
        <f t="shared" si="31"/>
        <v>161436766</v>
      </c>
      <c r="BI45" s="501" t="s">
        <v>467</v>
      </c>
      <c r="BJ45" s="470" t="s">
        <v>466</v>
      </c>
      <c r="BK45" s="471"/>
      <c r="BL45" s="401"/>
      <c r="BM45" s="417">
        <f aca="true" t="shared" si="32" ref="BM45:BT45">BM12+BM27+BM41+BM43</f>
        <v>-17317751</v>
      </c>
      <c r="BN45" s="417">
        <f t="shared" si="32"/>
        <v>208094379</v>
      </c>
      <c r="BO45" s="418">
        <f t="shared" si="32"/>
        <v>13393104</v>
      </c>
      <c r="BP45" s="417">
        <f t="shared" si="32"/>
        <v>77645601</v>
      </c>
      <c r="BQ45" s="417">
        <f t="shared" si="32"/>
        <v>99165974</v>
      </c>
      <c r="BR45" s="417">
        <f t="shared" si="32"/>
        <v>48416540</v>
      </c>
      <c r="BS45" s="417">
        <f t="shared" si="32"/>
        <v>76231241</v>
      </c>
      <c r="BT45" s="418">
        <f t="shared" si="32"/>
        <v>66047269</v>
      </c>
      <c r="BU45" s="501" t="s">
        <v>467</v>
      </c>
      <c r="BV45" s="470" t="s">
        <v>466</v>
      </c>
      <c r="BW45" s="471"/>
      <c r="BX45" s="401"/>
      <c r="BY45" s="417">
        <f aca="true" t="shared" si="33" ref="BY45:CE45">BY12+BY27+BY41+BY43</f>
        <v>60844376.239999995</v>
      </c>
      <c r="BZ45" s="417">
        <f t="shared" si="33"/>
        <v>57024410</v>
      </c>
      <c r="CA45" s="418">
        <f t="shared" si="33"/>
        <v>-13966955</v>
      </c>
      <c r="CB45" s="417">
        <f t="shared" si="33"/>
        <v>2702940</v>
      </c>
      <c r="CC45" s="417">
        <f t="shared" si="33"/>
        <v>24941829</v>
      </c>
      <c r="CD45" s="417">
        <f t="shared" si="33"/>
        <v>-76788472</v>
      </c>
      <c r="CE45" s="417">
        <f t="shared" si="33"/>
        <v>-4314369940.439999</v>
      </c>
      <c r="CF45" s="413">
        <f>CE45-E45</f>
        <v>-2806353940.4399986</v>
      </c>
      <c r="CG45" s="414">
        <f>IF(E45=0,0,((CF45/E45)*100))</f>
        <v>186.0957669175923</v>
      </c>
    </row>
    <row r="46" spans="1:85" ht="7.5" customHeight="1">
      <c r="A46" s="408"/>
      <c r="B46" s="433"/>
      <c r="C46" s="434"/>
      <c r="D46" s="401"/>
      <c r="E46" s="410"/>
      <c r="F46" s="410"/>
      <c r="G46" s="411"/>
      <c r="H46" s="410"/>
      <c r="I46" s="410"/>
      <c r="J46" s="410"/>
      <c r="K46" s="410"/>
      <c r="L46" s="411"/>
      <c r="M46" s="408"/>
      <c r="N46" s="433"/>
      <c r="O46" s="434"/>
      <c r="P46" s="401"/>
      <c r="Q46" s="410"/>
      <c r="R46" s="410"/>
      <c r="S46" s="411"/>
      <c r="T46" s="410"/>
      <c r="U46" s="410"/>
      <c r="V46" s="410"/>
      <c r="W46" s="412"/>
      <c r="X46" s="411"/>
      <c r="Y46" s="408"/>
      <c r="Z46" s="433"/>
      <c r="AA46" s="434"/>
      <c r="AB46" s="401"/>
      <c r="AC46" s="410"/>
      <c r="AD46" s="412"/>
      <c r="AE46" s="411"/>
      <c r="AF46" s="410"/>
      <c r="AG46" s="410"/>
      <c r="AH46" s="410"/>
      <c r="AI46" s="412"/>
      <c r="AJ46" s="411"/>
      <c r="AK46" s="408"/>
      <c r="AL46" s="433"/>
      <c r="AM46" s="434"/>
      <c r="AN46" s="401"/>
      <c r="AO46" s="410"/>
      <c r="AP46" s="410"/>
      <c r="AQ46" s="411"/>
      <c r="AR46" s="410"/>
      <c r="AS46" s="410"/>
      <c r="AT46" s="410"/>
      <c r="AU46" s="410"/>
      <c r="AV46" s="411"/>
      <c r="AW46" s="408"/>
      <c r="AX46" s="433"/>
      <c r="AY46" s="434"/>
      <c r="AZ46" s="401"/>
      <c r="BA46" s="410"/>
      <c r="BB46" s="412"/>
      <c r="BC46" s="411"/>
      <c r="BD46" s="410"/>
      <c r="BE46" s="410"/>
      <c r="BF46" s="410"/>
      <c r="BG46" s="412"/>
      <c r="BH46" s="411"/>
      <c r="BI46" s="408"/>
      <c r="BJ46" s="433"/>
      <c r="BK46" s="434"/>
      <c r="BL46" s="401"/>
      <c r="BM46" s="410"/>
      <c r="BN46" s="410"/>
      <c r="BO46" s="411"/>
      <c r="BP46" s="410"/>
      <c r="BQ46" s="410"/>
      <c r="BR46" s="410"/>
      <c r="BS46" s="410"/>
      <c r="BT46" s="411"/>
      <c r="BU46" s="408"/>
      <c r="BV46" s="433"/>
      <c r="BW46" s="434"/>
      <c r="BX46" s="401"/>
      <c r="BY46" s="410"/>
      <c r="BZ46" s="410"/>
      <c r="CA46" s="411"/>
      <c r="CB46" s="410"/>
      <c r="CC46" s="410"/>
      <c r="CD46" s="410"/>
      <c r="CE46" s="410"/>
      <c r="CF46" s="413"/>
      <c r="CG46" s="414"/>
    </row>
    <row r="47" spans="1:85" ht="15" customHeight="1">
      <c r="A47" s="501" t="s">
        <v>468</v>
      </c>
      <c r="B47" s="470" t="s">
        <v>469</v>
      </c>
      <c r="C47" s="471"/>
      <c r="D47" s="401"/>
      <c r="E47" s="410">
        <v>43136676000</v>
      </c>
      <c r="F47" s="410">
        <v>3081887197.86</v>
      </c>
      <c r="G47" s="411">
        <v>2077018773</v>
      </c>
      <c r="H47" s="410">
        <v>1968708166</v>
      </c>
      <c r="I47" s="410">
        <v>1883500187</v>
      </c>
      <c r="J47" s="410">
        <v>3963052658.08</v>
      </c>
      <c r="K47" s="410">
        <v>1611174982</v>
      </c>
      <c r="L47" s="411">
        <v>313927606</v>
      </c>
      <c r="M47" s="501" t="s">
        <v>468</v>
      </c>
      <c r="N47" s="470" t="s">
        <v>469</v>
      </c>
      <c r="O47" s="471"/>
      <c r="P47" s="401"/>
      <c r="Q47" s="410">
        <v>879279272</v>
      </c>
      <c r="R47" s="410">
        <v>1688089095</v>
      </c>
      <c r="S47" s="411">
        <v>1384719215</v>
      </c>
      <c r="T47" s="410">
        <v>816491745</v>
      </c>
      <c r="U47" s="410">
        <v>844007126</v>
      </c>
      <c r="V47" s="410">
        <v>885683798</v>
      </c>
      <c r="W47" s="412">
        <v>1083078619</v>
      </c>
      <c r="X47" s="411">
        <v>990198829</v>
      </c>
      <c r="Y47" s="501" t="s">
        <v>468</v>
      </c>
      <c r="Z47" s="470" t="s">
        <v>469</v>
      </c>
      <c r="AA47" s="471"/>
      <c r="AB47" s="401"/>
      <c r="AC47" s="410">
        <v>289604888</v>
      </c>
      <c r="AD47" s="412">
        <v>539529111</v>
      </c>
      <c r="AE47" s="411">
        <v>717931667</v>
      </c>
      <c r="AF47" s="410">
        <v>564699377</v>
      </c>
      <c r="AG47" s="410">
        <v>637011198</v>
      </c>
      <c r="AH47" s="410">
        <v>1920690528</v>
      </c>
      <c r="AI47" s="412">
        <v>1271916301</v>
      </c>
      <c r="AJ47" s="411">
        <v>1229987196</v>
      </c>
      <c r="AK47" s="501" t="s">
        <v>468</v>
      </c>
      <c r="AL47" s="470" t="s">
        <v>469</v>
      </c>
      <c r="AM47" s="471"/>
      <c r="AN47" s="401"/>
      <c r="AO47" s="410">
        <v>437423063</v>
      </c>
      <c r="AP47" s="410">
        <v>335188128</v>
      </c>
      <c r="AQ47" s="411">
        <v>476422823</v>
      </c>
      <c r="AR47" s="410">
        <v>664502716</v>
      </c>
      <c r="AS47" s="410">
        <v>1103403642</v>
      </c>
      <c r="AT47" s="410">
        <v>1264390971</v>
      </c>
      <c r="AU47" s="410">
        <v>719144146</v>
      </c>
      <c r="AV47" s="411">
        <v>723330680</v>
      </c>
      <c r="AW47" s="501" t="s">
        <v>468</v>
      </c>
      <c r="AX47" s="470" t="s">
        <v>469</v>
      </c>
      <c r="AY47" s="471"/>
      <c r="AZ47" s="401"/>
      <c r="BA47" s="410">
        <v>534144475</v>
      </c>
      <c r="BB47" s="412">
        <v>501314037</v>
      </c>
      <c r="BC47" s="411">
        <v>479217771</v>
      </c>
      <c r="BD47" s="410">
        <v>895180902</v>
      </c>
      <c r="BE47" s="410">
        <v>517823800</v>
      </c>
      <c r="BF47" s="410">
        <v>298744603</v>
      </c>
      <c r="BG47" s="412">
        <v>682329598</v>
      </c>
      <c r="BH47" s="411">
        <v>626825828</v>
      </c>
      <c r="BI47" s="501" t="s">
        <v>468</v>
      </c>
      <c r="BJ47" s="470" t="s">
        <v>469</v>
      </c>
      <c r="BK47" s="471"/>
      <c r="BL47" s="401"/>
      <c r="BM47" s="410">
        <v>776091038</v>
      </c>
      <c r="BN47" s="410">
        <v>786805278</v>
      </c>
      <c r="BO47" s="411">
        <v>315513805</v>
      </c>
      <c r="BP47" s="410">
        <v>324104316</v>
      </c>
      <c r="BQ47" s="410">
        <v>418190289</v>
      </c>
      <c r="BR47" s="410">
        <v>0</v>
      </c>
      <c r="BS47" s="410">
        <v>620940328</v>
      </c>
      <c r="BT47" s="411">
        <v>520156099</v>
      </c>
      <c r="BU47" s="501" t="s">
        <v>468</v>
      </c>
      <c r="BV47" s="470" t="s">
        <v>469</v>
      </c>
      <c r="BW47" s="471"/>
      <c r="BX47" s="401"/>
      <c r="BY47" s="410">
        <v>751452187</v>
      </c>
      <c r="BZ47" s="410">
        <v>562861306</v>
      </c>
      <c r="CA47" s="411">
        <v>560799189</v>
      </c>
      <c r="CB47" s="410">
        <v>79111476</v>
      </c>
      <c r="CC47" s="410">
        <v>60427548</v>
      </c>
      <c r="CD47" s="410">
        <v>225976309</v>
      </c>
      <c r="CE47" s="410">
        <f>SUM(F47:CD47)</f>
        <v>46904003885.94</v>
      </c>
      <c r="CF47" s="413">
        <f>CE47-E47</f>
        <v>3767327885.9400024</v>
      </c>
      <c r="CG47" s="414">
        <f>IF(E47=0,0,((CF47/E47)*100))</f>
        <v>8.733468211458858</v>
      </c>
    </row>
    <row r="48" spans="1:85" ht="6" customHeight="1">
      <c r="A48" s="408"/>
      <c r="B48" s="433"/>
      <c r="C48" s="434"/>
      <c r="D48" s="401"/>
      <c r="E48" s="435"/>
      <c r="F48" s="435"/>
      <c r="G48" s="436"/>
      <c r="H48" s="435"/>
      <c r="I48" s="435"/>
      <c r="J48" s="435"/>
      <c r="K48" s="435"/>
      <c r="L48" s="436"/>
      <c r="M48" s="408"/>
      <c r="N48" s="433"/>
      <c r="O48" s="434"/>
      <c r="P48" s="401"/>
      <c r="Q48" s="435"/>
      <c r="R48" s="435"/>
      <c r="S48" s="436"/>
      <c r="T48" s="435"/>
      <c r="U48" s="435"/>
      <c r="V48" s="435"/>
      <c r="W48" s="437"/>
      <c r="X48" s="436"/>
      <c r="Y48" s="408"/>
      <c r="Z48" s="433"/>
      <c r="AA48" s="434"/>
      <c r="AB48" s="401"/>
      <c r="AC48" s="435"/>
      <c r="AD48" s="437"/>
      <c r="AE48" s="436"/>
      <c r="AF48" s="435"/>
      <c r="AG48" s="435"/>
      <c r="AH48" s="435"/>
      <c r="AI48" s="437"/>
      <c r="AJ48" s="436"/>
      <c r="AK48" s="408"/>
      <c r="AL48" s="433"/>
      <c r="AM48" s="434"/>
      <c r="AN48" s="401"/>
      <c r="AO48" s="435"/>
      <c r="AP48" s="435"/>
      <c r="AQ48" s="436"/>
      <c r="AR48" s="435"/>
      <c r="AS48" s="435"/>
      <c r="AT48" s="435"/>
      <c r="AU48" s="435"/>
      <c r="AV48" s="436"/>
      <c r="AW48" s="408"/>
      <c r="AX48" s="433"/>
      <c r="AY48" s="434"/>
      <c r="AZ48" s="401"/>
      <c r="BA48" s="435"/>
      <c r="BB48" s="437"/>
      <c r="BC48" s="436"/>
      <c r="BD48" s="435"/>
      <c r="BE48" s="435"/>
      <c r="BF48" s="435"/>
      <c r="BG48" s="437"/>
      <c r="BH48" s="436"/>
      <c r="BI48" s="408"/>
      <c r="BJ48" s="433"/>
      <c r="BK48" s="434"/>
      <c r="BL48" s="401"/>
      <c r="BM48" s="435"/>
      <c r="BN48" s="435"/>
      <c r="BO48" s="436"/>
      <c r="BP48" s="435"/>
      <c r="BQ48" s="435"/>
      <c r="BR48" s="435"/>
      <c r="BS48" s="435"/>
      <c r="BT48" s="436"/>
      <c r="BU48" s="408"/>
      <c r="BV48" s="433"/>
      <c r="BW48" s="434"/>
      <c r="BX48" s="401"/>
      <c r="BY48" s="435"/>
      <c r="BZ48" s="435"/>
      <c r="CA48" s="436"/>
      <c r="CB48" s="435"/>
      <c r="CC48" s="435"/>
      <c r="CD48" s="435"/>
      <c r="CE48" s="435"/>
      <c r="CF48" s="413"/>
      <c r="CG48" s="414"/>
    </row>
    <row r="49" spans="1:85" s="373" customFormat="1" ht="19.5" customHeight="1">
      <c r="A49" s="501" t="s">
        <v>470</v>
      </c>
      <c r="B49" s="470" t="s">
        <v>471</v>
      </c>
      <c r="C49" s="471"/>
      <c r="D49" s="409"/>
      <c r="E49" s="417">
        <f aca="true" t="shared" si="34" ref="E49:L49">E45+E47</f>
        <v>41628660000</v>
      </c>
      <c r="F49" s="417">
        <f t="shared" si="34"/>
        <v>1231501100.8600001</v>
      </c>
      <c r="G49" s="418">
        <f t="shared" si="34"/>
        <v>1588625876</v>
      </c>
      <c r="H49" s="417">
        <f t="shared" si="34"/>
        <v>1482591776</v>
      </c>
      <c r="I49" s="417">
        <f t="shared" si="34"/>
        <v>1568565009</v>
      </c>
      <c r="J49" s="417">
        <f t="shared" si="34"/>
        <v>3072306350.3999996</v>
      </c>
      <c r="K49" s="417">
        <f t="shared" si="34"/>
        <v>1192528366</v>
      </c>
      <c r="L49" s="418">
        <f t="shared" si="34"/>
        <v>119521431</v>
      </c>
      <c r="M49" s="501" t="s">
        <v>470</v>
      </c>
      <c r="N49" s="470" t="s">
        <v>471</v>
      </c>
      <c r="O49" s="471"/>
      <c r="P49" s="409"/>
      <c r="Q49" s="417">
        <f aca="true" t="shared" si="35" ref="Q49:X49">Q45+Q47</f>
        <v>643344774</v>
      </c>
      <c r="R49" s="417">
        <f t="shared" si="35"/>
        <v>1779980611</v>
      </c>
      <c r="S49" s="418">
        <f t="shared" si="35"/>
        <v>1385809404</v>
      </c>
      <c r="T49" s="417">
        <f t="shared" si="35"/>
        <v>709548518</v>
      </c>
      <c r="U49" s="417">
        <f t="shared" si="35"/>
        <v>902725830</v>
      </c>
      <c r="V49" s="417">
        <f t="shared" si="35"/>
        <v>908585780</v>
      </c>
      <c r="W49" s="419">
        <f t="shared" si="35"/>
        <v>1001348034</v>
      </c>
      <c r="X49" s="418">
        <f t="shared" si="35"/>
        <v>1062221456</v>
      </c>
      <c r="Y49" s="501" t="s">
        <v>470</v>
      </c>
      <c r="Z49" s="470" t="s">
        <v>471</v>
      </c>
      <c r="AA49" s="471"/>
      <c r="AB49" s="409"/>
      <c r="AC49" s="417">
        <f aca="true" t="shared" si="36" ref="AC49:AJ49">AC45+AC47</f>
        <v>313730775</v>
      </c>
      <c r="AD49" s="419">
        <f t="shared" si="36"/>
        <v>600730574</v>
      </c>
      <c r="AE49" s="418">
        <f t="shared" si="36"/>
        <v>744092603</v>
      </c>
      <c r="AF49" s="417">
        <f t="shared" si="36"/>
        <v>366329557</v>
      </c>
      <c r="AG49" s="417">
        <f t="shared" si="36"/>
        <v>618208119</v>
      </c>
      <c r="AH49" s="417">
        <f t="shared" si="36"/>
        <v>1716229793</v>
      </c>
      <c r="AI49" s="419">
        <f t="shared" si="36"/>
        <v>1314119821</v>
      </c>
      <c r="AJ49" s="418">
        <f t="shared" si="36"/>
        <v>1220482658</v>
      </c>
      <c r="AK49" s="501" t="s">
        <v>470</v>
      </c>
      <c r="AL49" s="470" t="s">
        <v>471</v>
      </c>
      <c r="AM49" s="471"/>
      <c r="AN49" s="409"/>
      <c r="AO49" s="417">
        <f aca="true" t="shared" si="37" ref="AO49:AV49">AO45+AO47</f>
        <v>438739741</v>
      </c>
      <c r="AP49" s="417">
        <f t="shared" si="37"/>
        <v>408760200</v>
      </c>
      <c r="AQ49" s="418">
        <f t="shared" si="37"/>
        <v>465353817</v>
      </c>
      <c r="AR49" s="417">
        <f t="shared" si="37"/>
        <v>669517298</v>
      </c>
      <c r="AS49" s="417">
        <f t="shared" si="37"/>
        <v>973986121</v>
      </c>
      <c r="AT49" s="417">
        <f t="shared" si="37"/>
        <v>1170342384</v>
      </c>
      <c r="AU49" s="417">
        <f t="shared" si="37"/>
        <v>854306426</v>
      </c>
      <c r="AV49" s="418">
        <f t="shared" si="37"/>
        <v>749629846</v>
      </c>
      <c r="AW49" s="501" t="s">
        <v>470</v>
      </c>
      <c r="AX49" s="470" t="s">
        <v>471</v>
      </c>
      <c r="AY49" s="471"/>
      <c r="AZ49" s="409"/>
      <c r="BA49" s="417">
        <f aca="true" t="shared" si="38" ref="BA49:BH49">BA45+BA47</f>
        <v>535398932</v>
      </c>
      <c r="BB49" s="419">
        <f t="shared" si="38"/>
        <v>473187358</v>
      </c>
      <c r="BC49" s="418">
        <f t="shared" si="38"/>
        <v>502086633</v>
      </c>
      <c r="BD49" s="417">
        <f t="shared" si="38"/>
        <v>891564650</v>
      </c>
      <c r="BE49" s="417">
        <f t="shared" si="38"/>
        <v>517453909</v>
      </c>
      <c r="BF49" s="417">
        <f t="shared" si="38"/>
        <v>334217402</v>
      </c>
      <c r="BG49" s="419">
        <f t="shared" si="38"/>
        <v>644834765</v>
      </c>
      <c r="BH49" s="418">
        <f t="shared" si="38"/>
        <v>788262594</v>
      </c>
      <c r="BI49" s="501" t="s">
        <v>470</v>
      </c>
      <c r="BJ49" s="470" t="s">
        <v>471</v>
      </c>
      <c r="BK49" s="471"/>
      <c r="BL49" s="409"/>
      <c r="BM49" s="417">
        <f aca="true" t="shared" si="39" ref="BM49:BT49">BM45+BM47</f>
        <v>758773287</v>
      </c>
      <c r="BN49" s="417">
        <f t="shared" si="39"/>
        <v>994899657</v>
      </c>
      <c r="BO49" s="418">
        <f t="shared" si="39"/>
        <v>328906909</v>
      </c>
      <c r="BP49" s="417">
        <f t="shared" si="39"/>
        <v>401749917</v>
      </c>
      <c r="BQ49" s="417">
        <f t="shared" si="39"/>
        <v>517356263</v>
      </c>
      <c r="BR49" s="417">
        <f t="shared" si="39"/>
        <v>48416540</v>
      </c>
      <c r="BS49" s="417">
        <f t="shared" si="39"/>
        <v>697171569</v>
      </c>
      <c r="BT49" s="418">
        <f t="shared" si="39"/>
        <v>586203368</v>
      </c>
      <c r="BU49" s="501" t="s">
        <v>470</v>
      </c>
      <c r="BV49" s="470" t="s">
        <v>471</v>
      </c>
      <c r="BW49" s="471"/>
      <c r="BX49" s="409"/>
      <c r="BY49" s="417">
        <f aca="true" t="shared" si="40" ref="BY49:CE49">BY45+BY47</f>
        <v>812296563.24</v>
      </c>
      <c r="BZ49" s="417">
        <f t="shared" si="40"/>
        <v>619885716</v>
      </c>
      <c r="CA49" s="418">
        <f t="shared" si="40"/>
        <v>546832234</v>
      </c>
      <c r="CB49" s="417">
        <f t="shared" si="40"/>
        <v>81814416</v>
      </c>
      <c r="CC49" s="417">
        <f t="shared" si="40"/>
        <v>85369377</v>
      </c>
      <c r="CD49" s="417">
        <f t="shared" si="40"/>
        <v>149187837</v>
      </c>
      <c r="CE49" s="417">
        <f t="shared" si="40"/>
        <v>42589633945.5</v>
      </c>
      <c r="CF49" s="420">
        <f>CE49-E49</f>
        <v>960973945.5</v>
      </c>
      <c r="CG49" s="421">
        <f>IF(E49=0,0,((CF49/E49)*100))</f>
        <v>2.3084431386933906</v>
      </c>
    </row>
    <row r="50" spans="1:85" s="448" customFormat="1" ht="10.5" customHeight="1" thickBot="1">
      <c r="A50" s="438"/>
      <c r="B50" s="439"/>
      <c r="C50" s="440"/>
      <c r="D50" s="441"/>
      <c r="E50" s="442"/>
      <c r="F50" s="442"/>
      <c r="G50" s="443"/>
      <c r="H50" s="442"/>
      <c r="I50" s="444"/>
      <c r="J50" s="445"/>
      <c r="K50" s="442"/>
      <c r="L50" s="443"/>
      <c r="M50" s="438"/>
      <c r="N50" s="439"/>
      <c r="O50" s="440"/>
      <c r="P50" s="441"/>
      <c r="Q50" s="442"/>
      <c r="R50" s="442"/>
      <c r="S50" s="443"/>
      <c r="T50" s="442"/>
      <c r="U50" s="442"/>
      <c r="V50" s="444"/>
      <c r="W50" s="443"/>
      <c r="X50" s="443"/>
      <c r="Y50" s="438"/>
      <c r="Z50" s="439"/>
      <c r="AA50" s="440"/>
      <c r="AB50" s="441"/>
      <c r="AC50" s="442"/>
      <c r="AD50" s="443"/>
      <c r="AE50" s="443"/>
      <c r="AF50" s="442"/>
      <c r="AG50" s="443"/>
      <c r="AH50" s="442"/>
      <c r="AI50" s="443"/>
      <c r="AJ50" s="443"/>
      <c r="AK50" s="438"/>
      <c r="AL50" s="439"/>
      <c r="AM50" s="440"/>
      <c r="AN50" s="441"/>
      <c r="AO50" s="442"/>
      <c r="AP50" s="442"/>
      <c r="AQ50" s="443"/>
      <c r="AR50" s="444"/>
      <c r="AS50" s="442"/>
      <c r="AT50" s="442"/>
      <c r="AU50" s="442"/>
      <c r="AV50" s="443"/>
      <c r="AW50" s="438"/>
      <c r="AX50" s="439"/>
      <c r="AY50" s="440"/>
      <c r="AZ50" s="441"/>
      <c r="BA50" s="442"/>
      <c r="BB50" s="443"/>
      <c r="BC50" s="443"/>
      <c r="BD50" s="442"/>
      <c r="BE50" s="443"/>
      <c r="BF50" s="442"/>
      <c r="BG50" s="443"/>
      <c r="BH50" s="443"/>
      <c r="BI50" s="438"/>
      <c r="BJ50" s="439"/>
      <c r="BK50" s="440"/>
      <c r="BL50" s="441"/>
      <c r="BM50" s="442"/>
      <c r="BN50" s="442"/>
      <c r="BO50" s="443"/>
      <c r="BP50" s="444"/>
      <c r="BQ50" s="442"/>
      <c r="BR50" s="442"/>
      <c r="BS50" s="442"/>
      <c r="BT50" s="443"/>
      <c r="BU50" s="438"/>
      <c r="BV50" s="439"/>
      <c r="BW50" s="440"/>
      <c r="BX50" s="441"/>
      <c r="BY50" s="442"/>
      <c r="BZ50" s="442"/>
      <c r="CA50" s="443"/>
      <c r="CB50" s="442"/>
      <c r="CC50" s="442"/>
      <c r="CD50" s="442"/>
      <c r="CE50" s="442"/>
      <c r="CF50" s="446"/>
      <c r="CG50" s="447"/>
    </row>
    <row r="51" spans="1:84" s="457" customFormat="1" ht="13.5" customHeight="1">
      <c r="A51" s="449" t="s">
        <v>472</v>
      </c>
      <c r="B51" s="450"/>
      <c r="C51" s="451"/>
      <c r="D51" s="452"/>
      <c r="E51" s="452"/>
      <c r="F51" s="453"/>
      <c r="G51" s="454"/>
      <c r="H51" s="455"/>
      <c r="I51" s="456"/>
      <c r="J51" s="456"/>
      <c r="K51" s="456"/>
      <c r="L51" s="456"/>
      <c r="M51" s="449" t="s">
        <v>472</v>
      </c>
      <c r="N51" s="450"/>
      <c r="O51" s="451"/>
      <c r="P51" s="452"/>
      <c r="Q51" s="452"/>
      <c r="R51" s="453"/>
      <c r="S51" s="454"/>
      <c r="T51" s="455"/>
      <c r="U51" s="456"/>
      <c r="V51" s="456"/>
      <c r="W51" s="456"/>
      <c r="X51" s="456"/>
      <c r="Y51" s="449" t="s">
        <v>472</v>
      </c>
      <c r="Z51" s="450"/>
      <c r="AA51" s="451"/>
      <c r="AB51" s="452"/>
      <c r="AC51" s="452"/>
      <c r="AD51" s="453"/>
      <c r="AE51" s="454"/>
      <c r="AF51" s="455"/>
      <c r="AG51" s="456"/>
      <c r="AH51" s="456"/>
      <c r="AI51" s="456"/>
      <c r="AJ51" s="456"/>
      <c r="AK51" s="449" t="s">
        <v>472</v>
      </c>
      <c r="AL51" s="450"/>
      <c r="AM51" s="451"/>
      <c r="AN51" s="452"/>
      <c r="AO51" s="452"/>
      <c r="AP51" s="453"/>
      <c r="AQ51" s="454"/>
      <c r="AR51" s="455"/>
      <c r="AS51" s="456"/>
      <c r="AT51" s="456"/>
      <c r="AU51" s="456"/>
      <c r="AV51" s="456"/>
      <c r="AW51" s="449" t="s">
        <v>472</v>
      </c>
      <c r="AX51" s="450"/>
      <c r="AY51" s="451"/>
      <c r="AZ51" s="452"/>
      <c r="BA51" s="452"/>
      <c r="BB51" s="453"/>
      <c r="BC51" s="454"/>
      <c r="BD51" s="455"/>
      <c r="BE51" s="456"/>
      <c r="BF51" s="456"/>
      <c r="BG51" s="456"/>
      <c r="BH51" s="456"/>
      <c r="BI51" s="449" t="s">
        <v>472</v>
      </c>
      <c r="BJ51" s="450"/>
      <c r="BK51" s="451"/>
      <c r="BL51" s="452"/>
      <c r="BM51" s="452"/>
      <c r="BN51" s="453"/>
      <c r="BO51" s="454"/>
      <c r="BP51" s="455"/>
      <c r="BQ51" s="456"/>
      <c r="BR51" s="456"/>
      <c r="BS51" s="456"/>
      <c r="BT51" s="456"/>
      <c r="BU51" s="449" t="s">
        <v>472</v>
      </c>
      <c r="BV51" s="450"/>
      <c r="BW51" s="451"/>
      <c r="BX51" s="452"/>
      <c r="BY51" s="452"/>
      <c r="BZ51" s="453"/>
      <c r="CA51" s="454"/>
      <c r="CB51" s="455"/>
      <c r="CC51" s="456"/>
      <c r="CD51" s="456"/>
      <c r="CE51" s="456"/>
      <c r="CF51" s="456"/>
    </row>
    <row r="52" spans="1:84" s="457" customFormat="1" ht="42" customHeight="1">
      <c r="A52" s="491" t="s">
        <v>473</v>
      </c>
      <c r="B52" s="492"/>
      <c r="C52" s="492"/>
      <c r="D52" s="492"/>
      <c r="E52" s="492"/>
      <c r="F52" s="492"/>
      <c r="G52" s="492"/>
      <c r="H52" s="492"/>
      <c r="I52" s="456"/>
      <c r="J52" s="456"/>
      <c r="K52" s="456"/>
      <c r="L52" s="456"/>
      <c r="M52" s="491" t="s">
        <v>473</v>
      </c>
      <c r="N52" s="492"/>
      <c r="O52" s="492"/>
      <c r="P52" s="492"/>
      <c r="Q52" s="492"/>
      <c r="R52" s="492"/>
      <c r="S52" s="492"/>
      <c r="T52" s="492"/>
      <c r="U52" s="456"/>
      <c r="V52" s="456"/>
      <c r="W52" s="456"/>
      <c r="X52" s="456"/>
      <c r="Y52" s="491" t="s">
        <v>473</v>
      </c>
      <c r="Z52" s="492"/>
      <c r="AA52" s="492"/>
      <c r="AB52" s="492"/>
      <c r="AC52" s="492"/>
      <c r="AD52" s="492"/>
      <c r="AE52" s="492"/>
      <c r="AF52" s="492"/>
      <c r="AG52" s="456"/>
      <c r="AH52" s="456"/>
      <c r="AI52" s="456"/>
      <c r="AJ52" s="456"/>
      <c r="AK52" s="491" t="s">
        <v>473</v>
      </c>
      <c r="AL52" s="492"/>
      <c r="AM52" s="492"/>
      <c r="AN52" s="492"/>
      <c r="AO52" s="492"/>
      <c r="AP52" s="492"/>
      <c r="AQ52" s="492"/>
      <c r="AR52" s="492"/>
      <c r="AS52" s="456"/>
      <c r="AT52" s="456"/>
      <c r="AU52" s="456"/>
      <c r="AV52" s="456"/>
      <c r="AW52" s="491" t="s">
        <v>473</v>
      </c>
      <c r="AX52" s="492"/>
      <c r="AY52" s="492"/>
      <c r="AZ52" s="492"/>
      <c r="BA52" s="492"/>
      <c r="BB52" s="492"/>
      <c r="BC52" s="492"/>
      <c r="BD52" s="492"/>
      <c r="BE52" s="456"/>
      <c r="BF52" s="456"/>
      <c r="BG52" s="456"/>
      <c r="BH52" s="456"/>
      <c r="BI52" s="491" t="s">
        <v>473</v>
      </c>
      <c r="BJ52" s="492"/>
      <c r="BK52" s="492"/>
      <c r="BL52" s="492"/>
      <c r="BM52" s="492"/>
      <c r="BN52" s="492"/>
      <c r="BO52" s="492"/>
      <c r="BP52" s="492"/>
      <c r="BQ52" s="456"/>
      <c r="BR52" s="456"/>
      <c r="BS52" s="456"/>
      <c r="BT52" s="456"/>
      <c r="BU52" s="491" t="s">
        <v>473</v>
      </c>
      <c r="BV52" s="492"/>
      <c r="BW52" s="492"/>
      <c r="BX52" s="492"/>
      <c r="BY52" s="492"/>
      <c r="BZ52" s="492"/>
      <c r="CA52" s="492"/>
      <c r="CB52" s="492"/>
      <c r="CC52" s="456"/>
      <c r="CD52" s="456"/>
      <c r="CE52" s="456"/>
      <c r="CF52" s="456"/>
    </row>
    <row r="53" spans="1:82" ht="30" customHeight="1">
      <c r="A53" s="364"/>
      <c r="B53" s="365"/>
      <c r="C53" s="366"/>
      <c r="D53" s="365"/>
      <c r="E53" s="365"/>
      <c r="F53" s="365"/>
      <c r="G53" s="365"/>
      <c r="H53" s="365"/>
      <c r="I53" s="365"/>
      <c r="J53" s="365"/>
      <c r="K53" s="365"/>
      <c r="L53" s="365"/>
      <c r="M53" s="364"/>
      <c r="N53" s="365"/>
      <c r="O53" s="366"/>
      <c r="P53" s="365"/>
      <c r="Q53" s="365"/>
      <c r="R53" s="365"/>
      <c r="S53" s="365"/>
      <c r="T53" s="365"/>
      <c r="U53" s="365"/>
      <c r="V53" s="365"/>
      <c r="W53" s="365"/>
      <c r="X53" s="365"/>
      <c r="Y53" s="364"/>
      <c r="Z53" s="365"/>
      <c r="AA53" s="366"/>
      <c r="AB53" s="365"/>
      <c r="AC53" s="365"/>
      <c r="AD53" s="365"/>
      <c r="AE53" s="365"/>
      <c r="AF53" s="365"/>
      <c r="AG53" s="364"/>
      <c r="AH53" s="365"/>
      <c r="AI53" s="365"/>
      <c r="AJ53" s="365"/>
      <c r="AK53" s="364"/>
      <c r="AL53" s="365"/>
      <c r="AM53" s="366"/>
      <c r="AN53" s="365"/>
      <c r="AO53" s="365"/>
      <c r="AP53" s="365"/>
      <c r="AQ53" s="365"/>
      <c r="AR53" s="365"/>
      <c r="AS53" s="365"/>
      <c r="AT53" s="365"/>
      <c r="AU53" s="365"/>
      <c r="AV53" s="365"/>
      <c r="AW53" s="364"/>
      <c r="AX53" s="365"/>
      <c r="AY53" s="366"/>
      <c r="AZ53" s="365"/>
      <c r="BA53" s="365"/>
      <c r="BB53" s="365"/>
      <c r="BC53" s="365"/>
      <c r="BD53" s="365"/>
      <c r="BE53" s="365"/>
      <c r="BF53" s="365"/>
      <c r="BG53" s="365"/>
      <c r="BH53" s="365"/>
      <c r="BI53" s="364"/>
      <c r="BJ53" s="365"/>
      <c r="BK53" s="366"/>
      <c r="BL53" s="365"/>
      <c r="BM53" s="365"/>
      <c r="BN53" s="365"/>
      <c r="BO53" s="365"/>
      <c r="BP53" s="365"/>
      <c r="BQ53" s="365"/>
      <c r="BR53" s="365"/>
      <c r="BS53" s="365"/>
      <c r="BT53" s="365"/>
      <c r="BU53" s="364"/>
      <c r="BV53" s="365"/>
      <c r="BW53" s="366"/>
      <c r="BX53" s="365"/>
      <c r="BY53" s="365"/>
      <c r="BZ53" s="365"/>
      <c r="CA53" s="365"/>
      <c r="CB53" s="365"/>
      <c r="CC53" s="365"/>
      <c r="CD53" s="365"/>
    </row>
  </sheetData>
  <mergeCells count="279">
    <mergeCell ref="BI52:BP52"/>
    <mergeCell ref="BU52:CB52"/>
    <mergeCell ref="BU43:BW43"/>
    <mergeCell ref="BU45:BW45"/>
    <mergeCell ref="BU47:BW47"/>
    <mergeCell ref="BU49:BW49"/>
    <mergeCell ref="BI49:BK49"/>
    <mergeCell ref="BV37:BW37"/>
    <mergeCell ref="BV38:BW38"/>
    <mergeCell ref="BV39:BW39"/>
    <mergeCell ref="BU41:BW41"/>
    <mergeCell ref="BV33:BW33"/>
    <mergeCell ref="BV34:BW34"/>
    <mergeCell ref="BV35:BW35"/>
    <mergeCell ref="BV36:BW36"/>
    <mergeCell ref="BU27:BW27"/>
    <mergeCell ref="BU29:BW29"/>
    <mergeCell ref="BV31:BW31"/>
    <mergeCell ref="BV32:BW32"/>
    <mergeCell ref="BV22:BW22"/>
    <mergeCell ref="BV23:BW23"/>
    <mergeCell ref="BV24:BW24"/>
    <mergeCell ref="BV25:BW25"/>
    <mergeCell ref="BV18:BW18"/>
    <mergeCell ref="BV19:BW19"/>
    <mergeCell ref="BV20:BW20"/>
    <mergeCell ref="BV21:BW21"/>
    <mergeCell ref="BU7:BW7"/>
    <mergeCell ref="BV9:BW9"/>
    <mergeCell ref="BV10:BW10"/>
    <mergeCell ref="BU12:BW12"/>
    <mergeCell ref="BU14:BW14"/>
    <mergeCell ref="BV16:BW16"/>
    <mergeCell ref="BV17:BW17"/>
    <mergeCell ref="BI47:BK47"/>
    <mergeCell ref="BJ39:BK39"/>
    <mergeCell ref="BI41:BK41"/>
    <mergeCell ref="BI43:BK43"/>
    <mergeCell ref="BI45:BK45"/>
    <mergeCell ref="BJ35:BK35"/>
    <mergeCell ref="BJ36:BK36"/>
    <mergeCell ref="BJ37:BK37"/>
    <mergeCell ref="BJ38:BK38"/>
    <mergeCell ref="BJ31:BK31"/>
    <mergeCell ref="BJ32:BK32"/>
    <mergeCell ref="BJ33:BK33"/>
    <mergeCell ref="BJ34:BK34"/>
    <mergeCell ref="BJ24:BK24"/>
    <mergeCell ref="BJ25:BK25"/>
    <mergeCell ref="BI27:BK27"/>
    <mergeCell ref="BI29:BK29"/>
    <mergeCell ref="BJ20:BK20"/>
    <mergeCell ref="BJ21:BK21"/>
    <mergeCell ref="BJ22:BK22"/>
    <mergeCell ref="BJ23:BK23"/>
    <mergeCell ref="AW49:AY49"/>
    <mergeCell ref="BI7:BK7"/>
    <mergeCell ref="BJ9:BK9"/>
    <mergeCell ref="BJ10:BK10"/>
    <mergeCell ref="BI12:BK12"/>
    <mergeCell ref="BI14:BK14"/>
    <mergeCell ref="BJ16:BK16"/>
    <mergeCell ref="BJ17:BK17"/>
    <mergeCell ref="BJ18:BK18"/>
    <mergeCell ref="BJ19:BK19"/>
    <mergeCell ref="AW41:AY41"/>
    <mergeCell ref="AW43:AY43"/>
    <mergeCell ref="AW45:AY45"/>
    <mergeCell ref="AW47:AY47"/>
    <mergeCell ref="AX36:AY36"/>
    <mergeCell ref="AX37:AY37"/>
    <mergeCell ref="AX38:AY38"/>
    <mergeCell ref="AX39:AY39"/>
    <mergeCell ref="AX32:AY32"/>
    <mergeCell ref="AX33:AY33"/>
    <mergeCell ref="AX34:AY34"/>
    <mergeCell ref="AX35:AY35"/>
    <mergeCell ref="AX25:AY25"/>
    <mergeCell ref="AW27:AY27"/>
    <mergeCell ref="AW29:AY29"/>
    <mergeCell ref="AX31:AY31"/>
    <mergeCell ref="Y49:AA49"/>
    <mergeCell ref="AL33:AM33"/>
    <mergeCell ref="AW7:AY7"/>
    <mergeCell ref="AX9:AY9"/>
    <mergeCell ref="AX10:AY10"/>
    <mergeCell ref="AW12:AY12"/>
    <mergeCell ref="AW14:AY14"/>
    <mergeCell ref="AX16:AY16"/>
    <mergeCell ref="AX17:AY17"/>
    <mergeCell ref="AX18:AY18"/>
    <mergeCell ref="Y41:AA41"/>
    <mergeCell ref="Y43:AA43"/>
    <mergeCell ref="Y45:AA45"/>
    <mergeCell ref="Y47:AA47"/>
    <mergeCell ref="Z36:AA36"/>
    <mergeCell ref="Z37:AA37"/>
    <mergeCell ref="Z38:AA38"/>
    <mergeCell ref="Z39:AA39"/>
    <mergeCell ref="Z32:AA32"/>
    <mergeCell ref="Z33:AA33"/>
    <mergeCell ref="Z34:AA34"/>
    <mergeCell ref="Z35:AA35"/>
    <mergeCell ref="Z25:AA25"/>
    <mergeCell ref="Y27:AA27"/>
    <mergeCell ref="Y29:AA29"/>
    <mergeCell ref="Z31:AA31"/>
    <mergeCell ref="Z21:AA21"/>
    <mergeCell ref="Z22:AA22"/>
    <mergeCell ref="Z23:AA23"/>
    <mergeCell ref="Z24:AA24"/>
    <mergeCell ref="Z17:AA17"/>
    <mergeCell ref="Z18:AA18"/>
    <mergeCell ref="Z19:AA19"/>
    <mergeCell ref="Z20:AA20"/>
    <mergeCell ref="E5:E6"/>
    <mergeCell ref="Y7:AA7"/>
    <mergeCell ref="Z9:AA9"/>
    <mergeCell ref="Z10:AA10"/>
    <mergeCell ref="G5:G6"/>
    <mergeCell ref="Q5:Q6"/>
    <mergeCell ref="R5:R6"/>
    <mergeCell ref="V5:V6"/>
    <mergeCell ref="M7:O7"/>
    <mergeCell ref="N9:O9"/>
    <mergeCell ref="Y12:AA12"/>
    <mergeCell ref="Y14:AA14"/>
    <mergeCell ref="Z16:AA16"/>
    <mergeCell ref="B36:C36"/>
    <mergeCell ref="B35:C35"/>
    <mergeCell ref="B33:C33"/>
    <mergeCell ref="B34:C34"/>
    <mergeCell ref="B23:C23"/>
    <mergeCell ref="N32:O32"/>
    <mergeCell ref="N33:O33"/>
    <mergeCell ref="AR5:AR6"/>
    <mergeCell ref="AS5:AS6"/>
    <mergeCell ref="AG5:AG6"/>
    <mergeCell ref="AH5:AH6"/>
    <mergeCell ref="AJ5:AJ6"/>
    <mergeCell ref="AI5:AI6"/>
    <mergeCell ref="AQ5:AQ6"/>
    <mergeCell ref="AP5:AP6"/>
    <mergeCell ref="BB5:BB6"/>
    <mergeCell ref="AT5:AT6"/>
    <mergeCell ref="AU5:AU6"/>
    <mergeCell ref="BA5:BA6"/>
    <mergeCell ref="AV5:AV6"/>
    <mergeCell ref="AK45:AM45"/>
    <mergeCell ref="AK47:AM47"/>
    <mergeCell ref="AK49:AM49"/>
    <mergeCell ref="BD5:BD6"/>
    <mergeCell ref="AX19:AY19"/>
    <mergeCell ref="AX20:AY20"/>
    <mergeCell ref="AX21:AY21"/>
    <mergeCell ref="AX22:AY22"/>
    <mergeCell ref="AX23:AY23"/>
    <mergeCell ref="AX24:AY24"/>
    <mergeCell ref="AL38:AM38"/>
    <mergeCell ref="AL39:AM39"/>
    <mergeCell ref="AK41:AM41"/>
    <mergeCell ref="AK43:AM43"/>
    <mergeCell ref="AL34:AM34"/>
    <mergeCell ref="AL35:AM35"/>
    <mergeCell ref="AL36:AM36"/>
    <mergeCell ref="AL37:AM37"/>
    <mergeCell ref="BN5:BN6"/>
    <mergeCell ref="CE5:CE6"/>
    <mergeCell ref="BP5:BP6"/>
    <mergeCell ref="CA5:CA6"/>
    <mergeCell ref="BQ5:BQ6"/>
    <mergeCell ref="BZ5:BZ6"/>
    <mergeCell ref="CD5:CD6"/>
    <mergeCell ref="CB5:CB6"/>
    <mergeCell ref="CC5:CC6"/>
    <mergeCell ref="BY5:BY6"/>
    <mergeCell ref="A52:H52"/>
    <mergeCell ref="A14:C14"/>
    <mergeCell ref="B16:C16"/>
    <mergeCell ref="B17:C17"/>
    <mergeCell ref="B18:C18"/>
    <mergeCell ref="A47:C47"/>
    <mergeCell ref="A49:C49"/>
    <mergeCell ref="A29:C29"/>
    <mergeCell ref="B31:C31"/>
    <mergeCell ref="A45:C45"/>
    <mergeCell ref="B39:C39"/>
    <mergeCell ref="A41:C41"/>
    <mergeCell ref="A43:C43"/>
    <mergeCell ref="B38:C38"/>
    <mergeCell ref="B19:C19"/>
    <mergeCell ref="B21:C21"/>
    <mergeCell ref="B22:C22"/>
    <mergeCell ref="B37:C37"/>
    <mergeCell ref="B32:C32"/>
    <mergeCell ref="B24:C24"/>
    <mergeCell ref="B20:C20"/>
    <mergeCell ref="B25:C25"/>
    <mergeCell ref="A27:C27"/>
    <mergeCell ref="B10:C10"/>
    <mergeCell ref="A12:C12"/>
    <mergeCell ref="F5:F6"/>
    <mergeCell ref="L5:L6"/>
    <mergeCell ref="H5:H6"/>
    <mergeCell ref="I5:I6"/>
    <mergeCell ref="J5:J6"/>
    <mergeCell ref="K5:K6"/>
    <mergeCell ref="A7:C7"/>
    <mergeCell ref="B9:C9"/>
    <mergeCell ref="S5:S6"/>
    <mergeCell ref="T5:T6"/>
    <mergeCell ref="U5:U6"/>
    <mergeCell ref="W5:W6"/>
    <mergeCell ref="X5:X6"/>
    <mergeCell ref="AE5:AE6"/>
    <mergeCell ref="AD5:AD6"/>
    <mergeCell ref="AO5:AO6"/>
    <mergeCell ref="AC5:AC6"/>
    <mergeCell ref="AF5:AF6"/>
    <mergeCell ref="BC5:BC6"/>
    <mergeCell ref="BO5:BO6"/>
    <mergeCell ref="BT5:BT6"/>
    <mergeCell ref="BS5:BS6"/>
    <mergeCell ref="BR5:BR6"/>
    <mergeCell ref="BG5:BG6"/>
    <mergeCell ref="BE5:BE6"/>
    <mergeCell ref="BF5:BF6"/>
    <mergeCell ref="BH5:BH6"/>
    <mergeCell ref="BM5:BM6"/>
    <mergeCell ref="AK27:AM27"/>
    <mergeCell ref="AK29:AM29"/>
    <mergeCell ref="AL31:AM31"/>
    <mergeCell ref="AL32:AM32"/>
    <mergeCell ref="AL22:AM22"/>
    <mergeCell ref="AL23:AM23"/>
    <mergeCell ref="AL24:AM24"/>
    <mergeCell ref="AL25:AM25"/>
    <mergeCell ref="AL18:AM18"/>
    <mergeCell ref="AL19:AM19"/>
    <mergeCell ref="AL20:AM20"/>
    <mergeCell ref="AL21:AM21"/>
    <mergeCell ref="AK7:AM7"/>
    <mergeCell ref="AL9:AM9"/>
    <mergeCell ref="AL10:AM10"/>
    <mergeCell ref="AK12:AM12"/>
    <mergeCell ref="AK14:AM14"/>
    <mergeCell ref="AL16:AM16"/>
    <mergeCell ref="AL17:AM17"/>
    <mergeCell ref="M45:O45"/>
    <mergeCell ref="N34:O34"/>
    <mergeCell ref="N35:O35"/>
    <mergeCell ref="N36:O36"/>
    <mergeCell ref="N37:O37"/>
    <mergeCell ref="M29:O29"/>
    <mergeCell ref="N31:O31"/>
    <mergeCell ref="M47:O47"/>
    <mergeCell ref="M49:O49"/>
    <mergeCell ref="N38:O38"/>
    <mergeCell ref="N39:O39"/>
    <mergeCell ref="M41:O41"/>
    <mergeCell ref="M43:O43"/>
    <mergeCell ref="N23:O23"/>
    <mergeCell ref="N24:O24"/>
    <mergeCell ref="N25:O25"/>
    <mergeCell ref="M27:O27"/>
    <mergeCell ref="N19:O19"/>
    <mergeCell ref="N20:O20"/>
    <mergeCell ref="N21:O21"/>
    <mergeCell ref="N22:O22"/>
    <mergeCell ref="AK52:AR52"/>
    <mergeCell ref="AW52:BD52"/>
    <mergeCell ref="N10:O10"/>
    <mergeCell ref="M12:O12"/>
    <mergeCell ref="M52:T52"/>
    <mergeCell ref="Y52:AF52"/>
    <mergeCell ref="M14:O14"/>
    <mergeCell ref="N16:O16"/>
    <mergeCell ref="N17:O17"/>
    <mergeCell ref="N18:O18"/>
  </mergeCells>
  <printOptions/>
  <pageMargins left="0.5905511811023623" right="0.5905511811023623" top="0.4724409448818898" bottom="1.1811023622047245" header="0.5118110236220472" footer="0"/>
  <pageSetup horizontalDpi="600" verticalDpi="600" orientation="portrait" paperSize="9" scale="92" r:id="rId1"/>
  <rowBreaks count="1" manualBreakCount="1">
    <brk id="52" max="255" man="1"/>
  </rowBreaks>
</worksheet>
</file>

<file path=xl/worksheets/sheet4.xml><?xml version="1.0" encoding="utf-8"?>
<worksheet xmlns="http://schemas.openxmlformats.org/spreadsheetml/2006/main" xmlns:r="http://schemas.openxmlformats.org/officeDocument/2006/relationships">
  <sheetPr codeName="Sheet58"/>
  <dimension ref="A1:CU5881"/>
  <sheetViews>
    <sheetView showGridLines="0" tabSelected="1" zoomScale="75" zoomScaleNormal="75" zoomScaleSheetLayoutView="75" workbookViewId="0" topLeftCell="A1">
      <pane xSplit="4" ySplit="7" topLeftCell="E8" activePane="bottomRight" state="frozen"/>
      <selection pane="topLeft" activeCell="H101" sqref="H101"/>
      <selection pane="topRight" activeCell="H101" sqref="H101"/>
      <selection pane="bottomLeft" activeCell="H101" sqref="H101"/>
      <selection pane="bottomRight" activeCell="H10" sqref="H10"/>
    </sheetView>
  </sheetViews>
  <sheetFormatPr defaultColWidth="9.00390625" defaultRowHeight="16.5"/>
  <cols>
    <col min="1" max="1" width="3.25390625" style="355" customWidth="1"/>
    <col min="2" max="2" width="2.375" style="310" customWidth="1"/>
    <col min="3" max="3" width="14.125" style="356" customWidth="1"/>
    <col min="4" max="4" width="2.875" style="356" customWidth="1"/>
    <col min="5" max="7" width="23.125" style="356" customWidth="1"/>
    <col min="8" max="11" width="22.875" style="356" customWidth="1"/>
    <col min="12" max="12" width="3.25390625" style="355" customWidth="1"/>
    <col min="13" max="13" width="2.375" style="310" customWidth="1"/>
    <col min="14" max="14" width="14.125" style="356" customWidth="1"/>
    <col min="15" max="15" width="2.875" style="356" customWidth="1"/>
    <col min="16" max="17" width="23.125" style="356" customWidth="1"/>
    <col min="18" max="18" width="23.125" style="340" customWidth="1"/>
    <col min="19" max="21" width="22.875" style="356" customWidth="1"/>
    <col min="22" max="22" width="22.875" style="340" customWidth="1"/>
    <col min="23" max="23" width="3.25390625" style="355" customWidth="1"/>
    <col min="24" max="24" width="2.375" style="310" customWidth="1"/>
    <col min="25" max="25" width="14.125" style="356" customWidth="1"/>
    <col min="26" max="26" width="2.875" style="356" customWidth="1"/>
    <col min="27" max="28" width="23.125" style="356" customWidth="1"/>
    <col min="29" max="29" width="23.125" style="340" customWidth="1"/>
    <col min="30" max="32" width="22.875" style="356" customWidth="1"/>
    <col min="33" max="33" width="22.875" style="340" customWidth="1"/>
    <col min="34" max="34" width="3.25390625" style="355" customWidth="1"/>
    <col min="35" max="35" width="2.375" style="310" customWidth="1"/>
    <col min="36" max="36" width="14.125" style="356" customWidth="1"/>
    <col min="37" max="37" width="2.875" style="356" customWidth="1"/>
    <col min="38" max="39" width="23.125" style="356" customWidth="1"/>
    <col min="40" max="40" width="23.125" style="340" customWidth="1"/>
    <col min="41" max="43" width="22.875" style="356" customWidth="1"/>
    <col min="44" max="44" width="22.875" style="340" customWidth="1"/>
    <col min="45" max="45" width="3.25390625" style="355" customWidth="1"/>
    <col min="46" max="46" width="2.375" style="310" customWidth="1"/>
    <col min="47" max="47" width="14.125" style="356" customWidth="1"/>
    <col min="48" max="48" width="2.875" style="356" customWidth="1"/>
    <col min="49" max="50" width="23.125" style="356" customWidth="1"/>
    <col min="51" max="51" width="23.125" style="340" customWidth="1"/>
    <col min="52" max="54" width="22.875" style="356" customWidth="1"/>
    <col min="55" max="55" width="22.875" style="340" customWidth="1"/>
    <col min="56" max="56" width="3.25390625" style="355" customWidth="1"/>
    <col min="57" max="57" width="2.375" style="310" customWidth="1"/>
    <col min="58" max="58" width="14.125" style="356" customWidth="1"/>
    <col min="59" max="59" width="2.875" style="356" customWidth="1"/>
    <col min="60" max="61" width="23.125" style="356" customWidth="1"/>
    <col min="62" max="62" width="23.125" style="340" customWidth="1"/>
    <col min="63" max="65" width="22.875" style="356" customWidth="1"/>
    <col min="66" max="66" width="22.875" style="340" customWidth="1"/>
    <col min="67" max="67" width="3.25390625" style="355" customWidth="1"/>
    <col min="68" max="68" width="2.375" style="310" customWidth="1"/>
    <col min="69" max="69" width="14.125" style="356" customWidth="1"/>
    <col min="70" max="70" width="2.875" style="356" customWidth="1"/>
    <col min="71" max="72" width="23.125" style="356" customWidth="1"/>
    <col min="73" max="73" width="23.125" style="340" customWidth="1"/>
    <col min="74" max="76" width="22.875" style="356" customWidth="1"/>
    <col min="77" max="77" width="22.875" style="340" customWidth="1"/>
    <col min="78" max="78" width="3.25390625" style="355" customWidth="1"/>
    <col min="79" max="79" width="2.375" style="310" customWidth="1"/>
    <col min="80" max="80" width="14.125" style="356" customWidth="1"/>
    <col min="81" max="81" width="2.875" style="356" customWidth="1"/>
    <col min="82" max="83" width="17.375" style="356" customWidth="1"/>
    <col min="84" max="84" width="17.375" style="357" customWidth="1"/>
    <col min="85" max="85" width="17.375" style="358" customWidth="1"/>
    <col min="86" max="86" width="21.625" style="359" customWidth="1"/>
    <col min="87" max="87" width="8.625" style="357" customWidth="1"/>
    <col min="88" max="88" width="21.625" style="360" customWidth="1"/>
    <col min="89" max="89" width="8.625" style="294" customWidth="1"/>
    <col min="90" max="90" width="21.625" style="361" customWidth="1"/>
    <col min="91" max="91" width="8.625" style="362" customWidth="1"/>
    <col min="92" max="92" width="7.50390625" style="363" customWidth="1"/>
    <col min="93" max="93" width="5.625" style="363" customWidth="1"/>
    <col min="94" max="16384" width="9.00390625" style="294" customWidth="1"/>
  </cols>
  <sheetData>
    <row r="1" spans="1:99" s="229" customFormat="1" ht="12" customHeight="1">
      <c r="A1" s="228"/>
      <c r="D1" s="230"/>
      <c r="E1" s="230"/>
      <c r="F1" s="230"/>
      <c r="G1" s="230"/>
      <c r="H1" s="230"/>
      <c r="I1" s="230"/>
      <c r="J1" s="230"/>
      <c r="K1" s="230"/>
      <c r="L1" s="228"/>
      <c r="O1" s="230"/>
      <c r="P1" s="230"/>
      <c r="Q1" s="231"/>
      <c r="R1" s="232"/>
      <c r="S1" s="230"/>
      <c r="T1" s="230"/>
      <c r="U1" s="230"/>
      <c r="V1" s="233"/>
      <c r="W1" s="228"/>
      <c r="Z1" s="230"/>
      <c r="AA1" s="230"/>
      <c r="AB1" s="230"/>
      <c r="AC1" s="234"/>
      <c r="AD1" s="230"/>
      <c r="AE1" s="230"/>
      <c r="AF1" s="230"/>
      <c r="AG1" s="233"/>
      <c r="AH1" s="228"/>
      <c r="AK1" s="230"/>
      <c r="AL1" s="230"/>
      <c r="AM1" s="230"/>
      <c r="AN1" s="234"/>
      <c r="AO1" s="230"/>
      <c r="AQ1" s="230"/>
      <c r="AR1" s="234"/>
      <c r="AS1" s="228"/>
      <c r="AV1" s="230"/>
      <c r="AW1" s="230"/>
      <c r="AY1" s="234"/>
      <c r="AZ1" s="230"/>
      <c r="BA1" s="230"/>
      <c r="BB1" s="230"/>
      <c r="BC1" s="233"/>
      <c r="BD1" s="228"/>
      <c r="BG1" s="230"/>
      <c r="BH1" s="230"/>
      <c r="BI1" s="230"/>
      <c r="BJ1" s="233"/>
      <c r="BK1" s="230"/>
      <c r="BL1" s="230"/>
      <c r="BM1" s="230"/>
      <c r="BN1" s="233"/>
      <c r="BO1" s="228"/>
      <c r="BR1" s="230"/>
      <c r="BT1" s="230"/>
      <c r="BU1" s="233"/>
      <c r="BV1" s="230"/>
      <c r="BW1" s="230"/>
      <c r="BX1" s="230"/>
      <c r="BY1" s="234"/>
      <c r="BZ1" s="228"/>
      <c r="CC1" s="230"/>
      <c r="CD1" s="230"/>
      <c r="CF1" s="235"/>
      <c r="CG1" s="236"/>
      <c r="CH1" s="235"/>
      <c r="CI1" s="235"/>
      <c r="CJ1" s="237"/>
      <c r="CK1" s="231"/>
      <c r="CL1" s="238"/>
      <c r="CM1" s="239"/>
      <c r="CN1" s="240"/>
      <c r="CO1" s="241"/>
      <c r="CP1" s="240"/>
      <c r="CQ1" s="240"/>
      <c r="CR1" s="240"/>
      <c r="CS1" s="240"/>
      <c r="CT1" s="240"/>
      <c r="CU1" s="240"/>
    </row>
    <row r="2" spans="1:93" s="247" customFormat="1" ht="36" customHeight="1">
      <c r="A2" s="242"/>
      <c r="B2" s="242"/>
      <c r="C2" s="243"/>
      <c r="D2" s="244"/>
      <c r="E2" s="244"/>
      <c r="F2" s="244"/>
      <c r="G2" s="245" t="s">
        <v>204</v>
      </c>
      <c r="H2" s="246" t="s">
        <v>205</v>
      </c>
      <c r="J2" s="244"/>
      <c r="K2" s="244"/>
      <c r="L2" s="242"/>
      <c r="M2" s="242"/>
      <c r="N2" s="243"/>
      <c r="O2" s="244"/>
      <c r="P2" s="244"/>
      <c r="Q2" s="244"/>
      <c r="R2" s="245" t="s">
        <v>204</v>
      </c>
      <c r="S2" s="246" t="s">
        <v>205</v>
      </c>
      <c r="U2" s="244"/>
      <c r="V2" s="244"/>
      <c r="W2" s="242"/>
      <c r="X2" s="242"/>
      <c r="Y2" s="243"/>
      <c r="Z2" s="244"/>
      <c r="AA2" s="244"/>
      <c r="AB2" s="244"/>
      <c r="AC2" s="245" t="s">
        <v>204</v>
      </c>
      <c r="AD2" s="246" t="s">
        <v>205</v>
      </c>
      <c r="AF2" s="244"/>
      <c r="AG2" s="244"/>
      <c r="AH2" s="242"/>
      <c r="AI2" s="242"/>
      <c r="AJ2" s="243"/>
      <c r="AK2" s="244"/>
      <c r="AL2" s="244"/>
      <c r="AM2" s="244"/>
      <c r="AN2" s="245" t="s">
        <v>204</v>
      </c>
      <c r="AO2" s="246" t="s">
        <v>205</v>
      </c>
      <c r="AQ2" s="244"/>
      <c r="AR2" s="244"/>
      <c r="AS2" s="242"/>
      <c r="AT2" s="242"/>
      <c r="AU2" s="243"/>
      <c r="AV2" s="244"/>
      <c r="AW2" s="244"/>
      <c r="AX2" s="244"/>
      <c r="AY2" s="245" t="s">
        <v>204</v>
      </c>
      <c r="AZ2" s="246" t="s">
        <v>205</v>
      </c>
      <c r="BB2" s="244"/>
      <c r="BC2" s="244"/>
      <c r="BD2" s="242"/>
      <c r="BE2" s="242"/>
      <c r="BF2" s="243"/>
      <c r="BG2" s="244"/>
      <c r="BH2" s="244"/>
      <c r="BI2" s="244"/>
      <c r="BJ2" s="245" t="s">
        <v>204</v>
      </c>
      <c r="BK2" s="246" t="s">
        <v>205</v>
      </c>
      <c r="BM2" s="244"/>
      <c r="BN2" s="244"/>
      <c r="BO2" s="242"/>
      <c r="BP2" s="242"/>
      <c r="BQ2" s="243"/>
      <c r="BR2" s="244"/>
      <c r="BS2" s="244"/>
      <c r="BT2" s="244"/>
      <c r="BU2" s="245" t="s">
        <v>204</v>
      </c>
      <c r="BV2" s="246" t="s">
        <v>205</v>
      </c>
      <c r="BX2" s="244"/>
      <c r="BY2" s="244"/>
      <c r="BZ2" s="242"/>
      <c r="CA2" s="242"/>
      <c r="CB2" s="243"/>
      <c r="CC2" s="244"/>
      <c r="CD2" s="244"/>
      <c r="CE2" s="244"/>
      <c r="CG2" s="245" t="s">
        <v>204</v>
      </c>
      <c r="CH2" s="516" t="s">
        <v>205</v>
      </c>
      <c r="CI2" s="516"/>
      <c r="CJ2" s="244"/>
      <c r="CK2" s="248"/>
      <c r="CL2" s="249"/>
      <c r="CM2" s="250"/>
      <c r="CN2" s="248"/>
      <c r="CO2" s="248"/>
    </row>
    <row r="3" spans="3:93" s="251" customFormat="1" ht="18" customHeight="1">
      <c r="C3" s="252"/>
      <c r="D3" s="253"/>
      <c r="E3" s="253"/>
      <c r="F3" s="253"/>
      <c r="G3" s="254" t="s">
        <v>252</v>
      </c>
      <c r="H3" s="255" t="s">
        <v>253</v>
      </c>
      <c r="J3" s="253"/>
      <c r="K3" s="253"/>
      <c r="N3" s="252"/>
      <c r="O3" s="253"/>
      <c r="P3" s="253"/>
      <c r="Q3" s="253"/>
      <c r="R3" s="254" t="s">
        <v>252</v>
      </c>
      <c r="S3" s="255" t="s">
        <v>253</v>
      </c>
      <c r="U3" s="253"/>
      <c r="V3" s="253"/>
      <c r="Y3" s="252"/>
      <c r="Z3" s="253"/>
      <c r="AA3" s="253"/>
      <c r="AB3" s="253"/>
      <c r="AC3" s="254" t="s">
        <v>252</v>
      </c>
      <c r="AD3" s="255" t="s">
        <v>253</v>
      </c>
      <c r="AF3" s="253"/>
      <c r="AG3" s="253"/>
      <c r="AJ3" s="252"/>
      <c r="AK3" s="253"/>
      <c r="AL3" s="253"/>
      <c r="AM3" s="253"/>
      <c r="AN3" s="254" t="s">
        <v>252</v>
      </c>
      <c r="AO3" s="255" t="s">
        <v>253</v>
      </c>
      <c r="AQ3" s="253"/>
      <c r="AR3" s="253"/>
      <c r="AU3" s="252"/>
      <c r="AV3" s="253"/>
      <c r="AW3" s="253"/>
      <c r="AX3" s="253"/>
      <c r="AY3" s="254" t="s">
        <v>252</v>
      </c>
      <c r="AZ3" s="255" t="s">
        <v>253</v>
      </c>
      <c r="BB3" s="253"/>
      <c r="BC3" s="253"/>
      <c r="BF3" s="252"/>
      <c r="BG3" s="253"/>
      <c r="BH3" s="253"/>
      <c r="BI3" s="253"/>
      <c r="BJ3" s="254" t="s">
        <v>252</v>
      </c>
      <c r="BK3" s="255" t="s">
        <v>253</v>
      </c>
      <c r="BM3" s="253"/>
      <c r="BN3" s="253"/>
      <c r="BQ3" s="252"/>
      <c r="BR3" s="253"/>
      <c r="BS3" s="253"/>
      <c r="BT3" s="253"/>
      <c r="BU3" s="254" t="s">
        <v>252</v>
      </c>
      <c r="BV3" s="255" t="s">
        <v>253</v>
      </c>
      <c r="BX3" s="253"/>
      <c r="BY3" s="253"/>
      <c r="CB3" s="252"/>
      <c r="CC3" s="253"/>
      <c r="CD3" s="253"/>
      <c r="CE3" s="253"/>
      <c r="CG3" s="254" t="s">
        <v>252</v>
      </c>
      <c r="CH3" s="255" t="s">
        <v>253</v>
      </c>
      <c r="CI3" s="253"/>
      <c r="CJ3" s="253"/>
      <c r="CK3" s="256"/>
      <c r="CL3" s="257"/>
      <c r="CM3" s="258"/>
      <c r="CN3" s="256"/>
      <c r="CO3" s="256"/>
    </row>
    <row r="4" spans="1:93" s="259" customFormat="1" ht="18.75" customHeight="1" thickBot="1">
      <c r="A4" s="242"/>
      <c r="B4" s="242"/>
      <c r="D4" s="244"/>
      <c r="E4" s="244"/>
      <c r="F4" s="244"/>
      <c r="G4" s="260" t="s">
        <v>254</v>
      </c>
      <c r="H4" s="261" t="s">
        <v>255</v>
      </c>
      <c r="J4" s="244"/>
      <c r="K4" s="262" t="s">
        <v>2</v>
      </c>
      <c r="L4" s="242"/>
      <c r="M4" s="242"/>
      <c r="O4" s="244"/>
      <c r="P4" s="244"/>
      <c r="Q4" s="244"/>
      <c r="R4" s="260" t="s">
        <v>254</v>
      </c>
      <c r="S4" s="261" t="s">
        <v>255</v>
      </c>
      <c r="U4" s="244"/>
      <c r="V4" s="262" t="s">
        <v>2</v>
      </c>
      <c r="W4" s="242"/>
      <c r="X4" s="242"/>
      <c r="Z4" s="244"/>
      <c r="AA4" s="244"/>
      <c r="AB4" s="244"/>
      <c r="AC4" s="260" t="s">
        <v>254</v>
      </c>
      <c r="AD4" s="261" t="s">
        <v>255</v>
      </c>
      <c r="AF4" s="244"/>
      <c r="AG4" s="262" t="s">
        <v>2</v>
      </c>
      <c r="AH4" s="242"/>
      <c r="AI4" s="242"/>
      <c r="AK4" s="244"/>
      <c r="AL4" s="244"/>
      <c r="AM4" s="244"/>
      <c r="AN4" s="260" t="s">
        <v>254</v>
      </c>
      <c r="AO4" s="261" t="s">
        <v>255</v>
      </c>
      <c r="AQ4" s="244"/>
      <c r="AR4" s="262" t="s">
        <v>2</v>
      </c>
      <c r="AS4" s="242"/>
      <c r="AT4" s="242"/>
      <c r="AV4" s="244"/>
      <c r="AW4" s="244"/>
      <c r="AX4" s="244"/>
      <c r="AY4" s="260" t="s">
        <v>254</v>
      </c>
      <c r="AZ4" s="261" t="s">
        <v>255</v>
      </c>
      <c r="BB4" s="244"/>
      <c r="BC4" s="262" t="s">
        <v>2</v>
      </c>
      <c r="BD4" s="242"/>
      <c r="BE4" s="242"/>
      <c r="BG4" s="244"/>
      <c r="BH4" s="244"/>
      <c r="BI4" s="244"/>
      <c r="BJ4" s="260" t="s">
        <v>254</v>
      </c>
      <c r="BK4" s="261" t="s">
        <v>255</v>
      </c>
      <c r="BM4" s="244"/>
      <c r="BN4" s="262" t="s">
        <v>2</v>
      </c>
      <c r="BO4" s="242"/>
      <c r="BP4" s="242"/>
      <c r="BR4" s="244"/>
      <c r="BS4" s="244"/>
      <c r="BT4" s="244"/>
      <c r="BU4" s="260" t="s">
        <v>254</v>
      </c>
      <c r="BV4" s="261" t="s">
        <v>255</v>
      </c>
      <c r="BX4" s="244"/>
      <c r="BY4" s="262" t="s">
        <v>2</v>
      </c>
      <c r="BZ4" s="242"/>
      <c r="CA4" s="242"/>
      <c r="CC4" s="244"/>
      <c r="CD4" s="244"/>
      <c r="CE4" s="244"/>
      <c r="CG4" s="260" t="s">
        <v>254</v>
      </c>
      <c r="CH4" s="261" t="s">
        <v>255</v>
      </c>
      <c r="CI4" s="244"/>
      <c r="CJ4" s="262"/>
      <c r="CL4" s="263"/>
      <c r="CM4" s="264" t="s">
        <v>2</v>
      </c>
      <c r="CN4" s="265"/>
      <c r="CO4" s="265"/>
    </row>
    <row r="5" spans="1:91" s="267" customFormat="1" ht="27.75" customHeight="1">
      <c r="A5" s="531" t="s">
        <v>256</v>
      </c>
      <c r="B5" s="531"/>
      <c r="C5" s="531"/>
      <c r="D5" s="266"/>
      <c r="E5" s="527" t="s">
        <v>206</v>
      </c>
      <c r="F5" s="527" t="s">
        <v>207</v>
      </c>
      <c r="G5" s="523" t="s">
        <v>208</v>
      </c>
      <c r="H5" s="525" t="s">
        <v>209</v>
      </c>
      <c r="I5" s="525" t="s">
        <v>210</v>
      </c>
      <c r="J5" s="527" t="s">
        <v>211</v>
      </c>
      <c r="K5" s="523" t="s">
        <v>212</v>
      </c>
      <c r="L5" s="531" t="s">
        <v>257</v>
      </c>
      <c r="M5" s="531"/>
      <c r="N5" s="531"/>
      <c r="O5" s="266"/>
      <c r="P5" s="527" t="s">
        <v>213</v>
      </c>
      <c r="Q5" s="523" t="s">
        <v>214</v>
      </c>
      <c r="R5" s="523" t="s">
        <v>258</v>
      </c>
      <c r="S5" s="525" t="s">
        <v>259</v>
      </c>
      <c r="T5" s="527" t="s">
        <v>215</v>
      </c>
      <c r="U5" s="523" t="s">
        <v>260</v>
      </c>
      <c r="V5" s="523" t="s">
        <v>261</v>
      </c>
      <c r="W5" s="531" t="s">
        <v>257</v>
      </c>
      <c r="X5" s="531"/>
      <c r="Y5" s="531"/>
      <c r="Z5" s="266"/>
      <c r="AA5" s="527" t="s">
        <v>262</v>
      </c>
      <c r="AB5" s="527" t="s">
        <v>263</v>
      </c>
      <c r="AC5" s="534" t="s">
        <v>264</v>
      </c>
      <c r="AD5" s="537" t="s">
        <v>265</v>
      </c>
      <c r="AE5" s="535" t="s">
        <v>266</v>
      </c>
      <c r="AF5" s="523" t="s">
        <v>267</v>
      </c>
      <c r="AG5" s="523" t="s">
        <v>268</v>
      </c>
      <c r="AH5" s="531" t="s">
        <v>257</v>
      </c>
      <c r="AI5" s="531"/>
      <c r="AJ5" s="531"/>
      <c r="AK5" s="266"/>
      <c r="AL5" s="527" t="s">
        <v>269</v>
      </c>
      <c r="AM5" s="525" t="s">
        <v>270</v>
      </c>
      <c r="AN5" s="523" t="s">
        <v>271</v>
      </c>
      <c r="AO5" s="525" t="s">
        <v>272</v>
      </c>
      <c r="AP5" s="527" t="s">
        <v>273</v>
      </c>
      <c r="AQ5" s="523" t="s">
        <v>216</v>
      </c>
      <c r="AR5" s="523" t="s">
        <v>274</v>
      </c>
      <c r="AS5" s="531" t="s">
        <v>257</v>
      </c>
      <c r="AT5" s="531"/>
      <c r="AU5" s="531"/>
      <c r="AV5" s="266"/>
      <c r="AW5" s="527" t="s">
        <v>275</v>
      </c>
      <c r="AX5" s="525" t="s">
        <v>276</v>
      </c>
      <c r="AY5" s="523" t="s">
        <v>277</v>
      </c>
      <c r="AZ5" s="525" t="s">
        <v>278</v>
      </c>
      <c r="BA5" s="523" t="s">
        <v>279</v>
      </c>
      <c r="BB5" s="527" t="s">
        <v>280</v>
      </c>
      <c r="BC5" s="523" t="s">
        <v>281</v>
      </c>
      <c r="BD5" s="531" t="s">
        <v>257</v>
      </c>
      <c r="BE5" s="531"/>
      <c r="BF5" s="531"/>
      <c r="BG5" s="266"/>
      <c r="BH5" s="539" t="s">
        <v>282</v>
      </c>
      <c r="BI5" s="527" t="s">
        <v>283</v>
      </c>
      <c r="BJ5" s="523" t="s">
        <v>284</v>
      </c>
      <c r="BK5" s="525" t="s">
        <v>285</v>
      </c>
      <c r="BL5" s="527" t="s">
        <v>286</v>
      </c>
      <c r="BM5" s="527" t="s">
        <v>287</v>
      </c>
      <c r="BN5" s="523" t="s">
        <v>288</v>
      </c>
      <c r="BO5" s="531" t="s">
        <v>257</v>
      </c>
      <c r="BP5" s="531"/>
      <c r="BQ5" s="531"/>
      <c r="BR5" s="266"/>
      <c r="BS5" s="523" t="s">
        <v>289</v>
      </c>
      <c r="BT5" s="527" t="s">
        <v>290</v>
      </c>
      <c r="BU5" s="523" t="s">
        <v>291</v>
      </c>
      <c r="BV5" s="525" t="s">
        <v>292</v>
      </c>
      <c r="BW5" s="527" t="s">
        <v>293</v>
      </c>
      <c r="BX5" s="527" t="s">
        <v>294</v>
      </c>
      <c r="BY5" s="523" t="s">
        <v>295</v>
      </c>
      <c r="BZ5" s="531" t="s">
        <v>257</v>
      </c>
      <c r="CA5" s="531"/>
      <c r="CB5" s="531"/>
      <c r="CC5" s="266"/>
      <c r="CD5" s="523" t="s">
        <v>296</v>
      </c>
      <c r="CE5" s="527" t="s">
        <v>297</v>
      </c>
      <c r="CF5" s="527" t="s">
        <v>298</v>
      </c>
      <c r="CG5" s="523" t="s">
        <v>299</v>
      </c>
      <c r="CH5" s="521" t="s">
        <v>300</v>
      </c>
      <c r="CI5" s="522"/>
      <c r="CJ5" s="543" t="s">
        <v>301</v>
      </c>
      <c r="CK5" s="544"/>
      <c r="CL5" s="545" t="s">
        <v>217</v>
      </c>
      <c r="CM5" s="546"/>
    </row>
    <row r="6" spans="1:91" s="267" customFormat="1" ht="27.75" customHeight="1">
      <c r="A6" s="532"/>
      <c r="B6" s="532"/>
      <c r="C6" s="532"/>
      <c r="D6" s="268"/>
      <c r="E6" s="528"/>
      <c r="F6" s="528"/>
      <c r="G6" s="524"/>
      <c r="H6" s="526"/>
      <c r="I6" s="526"/>
      <c r="J6" s="528"/>
      <c r="K6" s="524"/>
      <c r="L6" s="532"/>
      <c r="M6" s="532"/>
      <c r="N6" s="532"/>
      <c r="O6" s="268"/>
      <c r="P6" s="528"/>
      <c r="Q6" s="524"/>
      <c r="R6" s="524"/>
      <c r="S6" s="526"/>
      <c r="T6" s="528"/>
      <c r="U6" s="524"/>
      <c r="V6" s="524"/>
      <c r="W6" s="532"/>
      <c r="X6" s="532"/>
      <c r="Y6" s="532"/>
      <c r="Z6" s="268"/>
      <c r="AA6" s="528"/>
      <c r="AB6" s="528"/>
      <c r="AC6" s="524"/>
      <c r="AD6" s="526"/>
      <c r="AE6" s="536"/>
      <c r="AF6" s="524"/>
      <c r="AG6" s="524"/>
      <c r="AH6" s="532"/>
      <c r="AI6" s="532"/>
      <c r="AJ6" s="532"/>
      <c r="AK6" s="268"/>
      <c r="AL6" s="528"/>
      <c r="AM6" s="526"/>
      <c r="AN6" s="524"/>
      <c r="AO6" s="540"/>
      <c r="AP6" s="528"/>
      <c r="AQ6" s="524"/>
      <c r="AR6" s="524"/>
      <c r="AS6" s="532"/>
      <c r="AT6" s="532"/>
      <c r="AU6" s="532"/>
      <c r="AV6" s="268"/>
      <c r="AW6" s="528"/>
      <c r="AX6" s="526"/>
      <c r="AY6" s="524"/>
      <c r="AZ6" s="526"/>
      <c r="BA6" s="524"/>
      <c r="BB6" s="528"/>
      <c r="BC6" s="524"/>
      <c r="BD6" s="532"/>
      <c r="BE6" s="532"/>
      <c r="BF6" s="532"/>
      <c r="BG6" s="268"/>
      <c r="BH6" s="536"/>
      <c r="BI6" s="528"/>
      <c r="BJ6" s="524"/>
      <c r="BK6" s="526"/>
      <c r="BL6" s="528"/>
      <c r="BM6" s="528"/>
      <c r="BN6" s="524"/>
      <c r="BO6" s="532"/>
      <c r="BP6" s="532"/>
      <c r="BQ6" s="532"/>
      <c r="BR6" s="268"/>
      <c r="BS6" s="524"/>
      <c r="BT6" s="528"/>
      <c r="BU6" s="538"/>
      <c r="BV6" s="526"/>
      <c r="BW6" s="528"/>
      <c r="BX6" s="528"/>
      <c r="BY6" s="524"/>
      <c r="BZ6" s="532"/>
      <c r="CA6" s="532"/>
      <c r="CB6" s="532"/>
      <c r="CC6" s="268"/>
      <c r="CD6" s="524"/>
      <c r="CE6" s="528"/>
      <c r="CF6" s="528"/>
      <c r="CG6" s="524"/>
      <c r="CH6" s="269" t="s">
        <v>218</v>
      </c>
      <c r="CI6" s="270" t="s">
        <v>4</v>
      </c>
      <c r="CJ6" s="269" t="s">
        <v>218</v>
      </c>
      <c r="CK6" s="270" t="s">
        <v>4</v>
      </c>
      <c r="CL6" s="271" t="s">
        <v>218</v>
      </c>
      <c r="CM6" s="272" t="s">
        <v>4</v>
      </c>
    </row>
    <row r="7" spans="1:91" s="286" customFormat="1" ht="6.75" customHeight="1">
      <c r="A7" s="273"/>
      <c r="B7" s="274"/>
      <c r="C7" s="274"/>
      <c r="D7" s="275"/>
      <c r="E7" s="275"/>
      <c r="F7" s="276"/>
      <c r="G7" s="277"/>
      <c r="H7" s="278"/>
      <c r="I7" s="275"/>
      <c r="J7" s="276"/>
      <c r="K7" s="277"/>
      <c r="L7" s="273"/>
      <c r="M7" s="274"/>
      <c r="N7" s="274"/>
      <c r="O7" s="275"/>
      <c r="P7" s="276"/>
      <c r="Q7" s="277"/>
      <c r="R7" s="277"/>
      <c r="S7" s="278"/>
      <c r="T7" s="276"/>
      <c r="U7" s="279"/>
      <c r="V7" s="277"/>
      <c r="W7" s="273"/>
      <c r="X7" s="274"/>
      <c r="Y7" s="274"/>
      <c r="Z7" s="275"/>
      <c r="AA7" s="276"/>
      <c r="AB7" s="276"/>
      <c r="AC7" s="277"/>
      <c r="AD7" s="275"/>
      <c r="AE7" s="275"/>
      <c r="AF7" s="276"/>
      <c r="AG7" s="277"/>
      <c r="AH7" s="273"/>
      <c r="AI7" s="274"/>
      <c r="AJ7" s="274"/>
      <c r="AK7" s="275"/>
      <c r="AL7" s="280"/>
      <c r="AM7" s="275"/>
      <c r="AN7" s="277"/>
      <c r="AO7" s="281"/>
      <c r="AP7" s="276"/>
      <c r="AQ7" s="279"/>
      <c r="AR7" s="277"/>
      <c r="AS7" s="273"/>
      <c r="AT7" s="274"/>
      <c r="AU7" s="274"/>
      <c r="AV7" s="275"/>
      <c r="AW7" s="276"/>
      <c r="AX7" s="276"/>
      <c r="AY7" s="277"/>
      <c r="AZ7" s="275"/>
      <c r="BA7" s="277"/>
      <c r="BB7" s="276"/>
      <c r="BC7" s="277"/>
      <c r="BD7" s="273"/>
      <c r="BE7" s="274"/>
      <c r="BF7" s="274"/>
      <c r="BG7" s="275"/>
      <c r="BH7" s="275"/>
      <c r="BI7" s="276"/>
      <c r="BJ7" s="277"/>
      <c r="BK7" s="275"/>
      <c r="BL7" s="276"/>
      <c r="BM7" s="276"/>
      <c r="BN7" s="277"/>
      <c r="BO7" s="273"/>
      <c r="BP7" s="274"/>
      <c r="BQ7" s="274"/>
      <c r="BR7" s="275"/>
      <c r="BS7" s="276"/>
      <c r="BT7" s="275"/>
      <c r="BU7" s="277"/>
      <c r="BV7" s="275"/>
      <c r="BW7" s="276"/>
      <c r="BX7" s="276"/>
      <c r="BY7" s="277"/>
      <c r="BZ7" s="273"/>
      <c r="CA7" s="274"/>
      <c r="CB7" s="274"/>
      <c r="CC7" s="275"/>
      <c r="CD7" s="276"/>
      <c r="CE7" s="276"/>
      <c r="CF7" s="276"/>
      <c r="CG7" s="277"/>
      <c r="CH7" s="282"/>
      <c r="CI7" s="283"/>
      <c r="CJ7" s="282"/>
      <c r="CK7" s="283"/>
      <c r="CL7" s="284"/>
      <c r="CM7" s="285"/>
    </row>
    <row r="8" spans="1:93" ht="15" customHeight="1">
      <c r="A8" s="517" t="s">
        <v>302</v>
      </c>
      <c r="B8" s="518"/>
      <c r="C8" s="518"/>
      <c r="D8" s="287"/>
      <c r="E8" s="288">
        <f aca="true" t="shared" si="0" ref="E8:K8">SUM(E10,E18,E26,E37,E42,E45,E48)</f>
        <v>113541741534.55</v>
      </c>
      <c r="F8" s="288">
        <f t="shared" si="0"/>
        <v>16144316423</v>
      </c>
      <c r="G8" s="289">
        <f t="shared" si="0"/>
        <v>18125936708</v>
      </c>
      <c r="H8" s="288">
        <f t="shared" si="0"/>
        <v>22122734208.460003</v>
      </c>
      <c r="I8" s="288">
        <f t="shared" si="0"/>
        <v>31974777143.39</v>
      </c>
      <c r="J8" s="288">
        <f t="shared" si="0"/>
        <v>19453532682.91</v>
      </c>
      <c r="K8" s="289">
        <f t="shared" si="0"/>
        <v>11712298805.95</v>
      </c>
      <c r="L8" s="517" t="s">
        <v>302</v>
      </c>
      <c r="M8" s="518"/>
      <c r="N8" s="518"/>
      <c r="O8" s="287"/>
      <c r="P8" s="288">
        <f aca="true" t="shared" si="1" ref="P8:V8">SUM(P10,P18,P26,P37,P42,P45,P48)</f>
        <v>11579679918</v>
      </c>
      <c r="Q8" s="289">
        <f t="shared" si="1"/>
        <v>15927667297</v>
      </c>
      <c r="R8" s="289">
        <f t="shared" si="1"/>
        <v>7898043292.039999</v>
      </c>
      <c r="S8" s="288">
        <f t="shared" si="1"/>
        <v>9999380673.23</v>
      </c>
      <c r="T8" s="288">
        <f t="shared" si="1"/>
        <v>8081083099.98</v>
      </c>
      <c r="U8" s="289">
        <f t="shared" si="1"/>
        <v>5296681602</v>
      </c>
      <c r="V8" s="289">
        <f t="shared" si="1"/>
        <v>8518781721.95</v>
      </c>
      <c r="W8" s="517" t="s">
        <v>302</v>
      </c>
      <c r="X8" s="518"/>
      <c r="Y8" s="518"/>
      <c r="Z8" s="287"/>
      <c r="AA8" s="288">
        <f aca="true" t="shared" si="2" ref="AA8:AG8">SUM(AA10,AA18,AA26,AA37,AA42,AA45,AA48)</f>
        <v>7947492702</v>
      </c>
      <c r="AB8" s="288">
        <f t="shared" si="2"/>
        <v>3485890017</v>
      </c>
      <c r="AC8" s="289">
        <f t="shared" si="2"/>
        <v>1721456138</v>
      </c>
      <c r="AD8" s="288">
        <f t="shared" si="2"/>
        <v>4413493640</v>
      </c>
      <c r="AE8" s="288">
        <f t="shared" si="2"/>
        <v>2243373850.04</v>
      </c>
      <c r="AF8" s="288">
        <f t="shared" si="2"/>
        <v>3401882533.38</v>
      </c>
      <c r="AG8" s="290">
        <f t="shared" si="2"/>
        <v>21940014375.22</v>
      </c>
      <c r="AH8" s="517" t="s">
        <v>302</v>
      </c>
      <c r="AI8" s="518"/>
      <c r="AJ8" s="518"/>
      <c r="AK8" s="287"/>
      <c r="AL8" s="291">
        <f aca="true" t="shared" si="3" ref="AL8:AR8">SUM(AL10,AL18,AL26,AL37,AL42,AL45,AL48)</f>
        <v>6636266056.940001</v>
      </c>
      <c r="AM8" s="288">
        <f t="shared" si="3"/>
        <v>5027856669.19</v>
      </c>
      <c r="AN8" s="289">
        <f t="shared" si="3"/>
        <v>5972570431.64</v>
      </c>
      <c r="AO8" s="288">
        <f t="shared" si="3"/>
        <v>3277580085.55</v>
      </c>
      <c r="AP8" s="288">
        <f t="shared" si="3"/>
        <v>2427196676</v>
      </c>
      <c r="AQ8" s="289">
        <f t="shared" si="3"/>
        <v>2286229942</v>
      </c>
      <c r="AR8" s="289">
        <f t="shared" si="3"/>
        <v>9623685755</v>
      </c>
      <c r="AS8" s="517" t="s">
        <v>302</v>
      </c>
      <c r="AT8" s="518"/>
      <c r="AU8" s="518"/>
      <c r="AV8" s="287"/>
      <c r="AW8" s="288">
        <f aca="true" t="shared" si="4" ref="AW8:BC8">SUM(AW10,AW18,AW26,AW37,AW42,AW45,AW48)</f>
        <v>11766381581.849998</v>
      </c>
      <c r="AX8" s="288">
        <f t="shared" si="4"/>
        <v>7384189422.68</v>
      </c>
      <c r="AY8" s="290">
        <f t="shared" si="4"/>
        <v>3438505012</v>
      </c>
      <c r="AZ8" s="288">
        <f t="shared" si="4"/>
        <v>4734836548</v>
      </c>
      <c r="BA8" s="288">
        <f t="shared" si="4"/>
        <v>3165265115</v>
      </c>
      <c r="BB8" s="288">
        <f t="shared" si="4"/>
        <v>3968108261</v>
      </c>
      <c r="BC8" s="289">
        <f t="shared" si="4"/>
        <v>7998242179.43</v>
      </c>
      <c r="BD8" s="517" t="s">
        <v>302</v>
      </c>
      <c r="BE8" s="518"/>
      <c r="BF8" s="518"/>
      <c r="BG8" s="287"/>
      <c r="BH8" s="288">
        <f aca="true" t="shared" si="5" ref="BH8:BN8">SUM(BH10,BH18,BH26,BH37,BH42,BH45,BH48)</f>
        <v>6506240335</v>
      </c>
      <c r="BI8" s="288">
        <f t="shared" si="5"/>
        <v>2927576164</v>
      </c>
      <c r="BJ8" s="289">
        <f t="shared" si="5"/>
        <v>2013742819</v>
      </c>
      <c r="BK8" s="288">
        <f t="shared" si="5"/>
        <v>1567553439.56</v>
      </c>
      <c r="BL8" s="288">
        <f t="shared" si="5"/>
        <v>3124911531</v>
      </c>
      <c r="BM8" s="288">
        <f t="shared" si="5"/>
        <v>3594136383</v>
      </c>
      <c r="BN8" s="289">
        <f t="shared" si="5"/>
        <v>2162933266</v>
      </c>
      <c r="BO8" s="517" t="s">
        <v>302</v>
      </c>
      <c r="BP8" s="518"/>
      <c r="BQ8" s="518"/>
      <c r="BR8" s="287"/>
      <c r="BS8" s="288">
        <f aca="true" t="shared" si="6" ref="BS8:BY8">SUM(BS10,BS18,BS26,BS37,BS42,BS45,BS48)</f>
        <v>2307017247</v>
      </c>
      <c r="BT8" s="288">
        <f t="shared" si="6"/>
        <v>2659393240</v>
      </c>
      <c r="BU8" s="289">
        <f t="shared" si="6"/>
        <v>659104501</v>
      </c>
      <c r="BV8" s="288">
        <f t="shared" si="6"/>
        <v>6127237594</v>
      </c>
      <c r="BW8" s="288">
        <f t="shared" si="6"/>
        <v>2196343305</v>
      </c>
      <c r="BX8" s="288">
        <f t="shared" si="6"/>
        <v>3305094977.8</v>
      </c>
      <c r="BY8" s="289">
        <f t="shared" si="6"/>
        <v>3567736861.7</v>
      </c>
      <c r="BZ8" s="517" t="s">
        <v>302</v>
      </c>
      <c r="CA8" s="518"/>
      <c r="CB8" s="518"/>
      <c r="CC8" s="287"/>
      <c r="CD8" s="288">
        <f>SUM(CD10,CD18,CD26,CD37,CD42,CD45,CD48)</f>
        <v>2253471855</v>
      </c>
      <c r="CE8" s="288">
        <f>SUM(CE10,CE18,CE26,CE37,CE42,CE45,CE48)</f>
        <v>550192976</v>
      </c>
      <c r="CF8" s="288">
        <f>SUM(CF10,CF18,CF26,CF37,CF42,CF45,CF48)</f>
        <v>707669762</v>
      </c>
      <c r="CG8" s="289">
        <f>SUM(CG10,CG18,CG26,CG37,CG42,CG45,CG48)</f>
        <v>2661361723</v>
      </c>
      <c r="CH8" s="288">
        <f>CH10+CH18+CH26+CH37+CH42+CH45+CH48</f>
        <v>472128890082.44</v>
      </c>
      <c r="CI8" s="288">
        <f>IF(CH$8&gt;0,(CH8/CH$8)*100,0)</f>
        <v>100</v>
      </c>
      <c r="CJ8" s="288">
        <f>SUM(CJ10,CJ18,CJ26,CJ37,CJ42,CJ45,CJ48)</f>
        <v>464388089481.83997</v>
      </c>
      <c r="CK8" s="288">
        <f>IF(CJ$8&gt;0,(CJ8/CJ$8)*100,0)</f>
        <v>100</v>
      </c>
      <c r="CL8" s="292">
        <f>CH8-CJ8</f>
        <v>7740800600.600037</v>
      </c>
      <c r="CM8" s="293">
        <f>IF(CJ8=0,0,((CL8/CJ8)*100))</f>
        <v>1.6668818119855642</v>
      </c>
      <c r="CN8" s="294"/>
      <c r="CO8" s="294"/>
    </row>
    <row r="9" spans="1:93" ht="7.5" customHeight="1">
      <c r="A9" s="295"/>
      <c r="B9" s="296"/>
      <c r="C9" s="297"/>
      <c r="D9" s="298"/>
      <c r="E9" s="288"/>
      <c r="F9" s="288"/>
      <c r="G9" s="289"/>
      <c r="H9" s="288"/>
      <c r="I9" s="288"/>
      <c r="J9" s="288"/>
      <c r="K9" s="289"/>
      <c r="L9" s="295"/>
      <c r="M9" s="296"/>
      <c r="N9" s="297"/>
      <c r="O9" s="298"/>
      <c r="P9" s="288"/>
      <c r="Q9" s="289"/>
      <c r="R9" s="289"/>
      <c r="S9" s="288"/>
      <c r="T9" s="288"/>
      <c r="U9" s="289"/>
      <c r="V9" s="289"/>
      <c r="W9" s="295"/>
      <c r="X9" s="296"/>
      <c r="Y9" s="297"/>
      <c r="Z9" s="298"/>
      <c r="AA9" s="288"/>
      <c r="AB9" s="288"/>
      <c r="AC9" s="289"/>
      <c r="AD9" s="288"/>
      <c r="AE9" s="288"/>
      <c r="AF9" s="288"/>
      <c r="AG9" s="290"/>
      <c r="AH9" s="295"/>
      <c r="AI9" s="296"/>
      <c r="AJ9" s="297"/>
      <c r="AK9" s="298"/>
      <c r="AL9" s="291"/>
      <c r="AM9" s="288"/>
      <c r="AN9" s="289"/>
      <c r="AO9" s="288"/>
      <c r="AP9" s="288"/>
      <c r="AQ9" s="289"/>
      <c r="AR9" s="289"/>
      <c r="AS9" s="295"/>
      <c r="AT9" s="296"/>
      <c r="AU9" s="297"/>
      <c r="AV9" s="298"/>
      <c r="AW9" s="288"/>
      <c r="AX9" s="288"/>
      <c r="AY9" s="290"/>
      <c r="AZ9" s="288"/>
      <c r="BA9" s="288"/>
      <c r="BB9" s="288"/>
      <c r="BC9" s="289"/>
      <c r="BD9" s="295"/>
      <c r="BE9" s="296"/>
      <c r="BF9" s="297"/>
      <c r="BG9" s="298"/>
      <c r="BH9" s="288"/>
      <c r="BI9" s="288"/>
      <c r="BJ9" s="289"/>
      <c r="BK9" s="288"/>
      <c r="BL9" s="288"/>
      <c r="BM9" s="288"/>
      <c r="BN9" s="289"/>
      <c r="BO9" s="295"/>
      <c r="BP9" s="296"/>
      <c r="BQ9" s="297"/>
      <c r="BR9" s="298"/>
      <c r="BS9" s="288"/>
      <c r="BT9" s="288"/>
      <c r="BU9" s="289"/>
      <c r="BV9" s="288"/>
      <c r="BW9" s="288"/>
      <c r="BX9" s="288"/>
      <c r="BY9" s="289"/>
      <c r="BZ9" s="295"/>
      <c r="CA9" s="296"/>
      <c r="CB9" s="297"/>
      <c r="CC9" s="298"/>
      <c r="CD9" s="288"/>
      <c r="CE9" s="288"/>
      <c r="CF9" s="288"/>
      <c r="CG9" s="289"/>
      <c r="CH9" s="288"/>
      <c r="CI9" s="288"/>
      <c r="CJ9" s="288"/>
      <c r="CK9" s="288"/>
      <c r="CL9" s="292"/>
      <c r="CM9" s="293"/>
      <c r="CN9" s="294"/>
      <c r="CO9" s="294"/>
    </row>
    <row r="10" spans="1:91" s="299" customFormat="1" ht="15" customHeight="1">
      <c r="A10" s="296" t="s">
        <v>303</v>
      </c>
      <c r="C10" s="297"/>
      <c r="D10" s="300"/>
      <c r="E10" s="288">
        <f aca="true" t="shared" si="7" ref="E10:K10">SUM(E11:E16)</f>
        <v>1742531961.7599998</v>
      </c>
      <c r="F10" s="288">
        <f t="shared" si="7"/>
        <v>1732860463</v>
      </c>
      <c r="G10" s="289">
        <f t="shared" si="7"/>
        <v>1721984271</v>
      </c>
      <c r="H10" s="288">
        <f t="shared" si="7"/>
        <v>1671204498</v>
      </c>
      <c r="I10" s="288">
        <f t="shared" si="7"/>
        <v>3278940864.4</v>
      </c>
      <c r="J10" s="288">
        <f t="shared" si="7"/>
        <v>1295443831</v>
      </c>
      <c r="K10" s="289">
        <f t="shared" si="7"/>
        <v>1493475996</v>
      </c>
      <c r="L10" s="296" t="s">
        <v>303</v>
      </c>
      <c r="N10" s="297"/>
      <c r="O10" s="300"/>
      <c r="P10" s="288">
        <f aca="true" t="shared" si="8" ref="P10:V10">SUM(P11:P16)</f>
        <v>749367189</v>
      </c>
      <c r="Q10" s="289">
        <f t="shared" si="8"/>
        <v>1842780770</v>
      </c>
      <c r="R10" s="289">
        <f t="shared" si="8"/>
        <v>1462933126</v>
      </c>
      <c r="S10" s="288">
        <f t="shared" si="8"/>
        <v>777847876</v>
      </c>
      <c r="T10" s="288">
        <f t="shared" si="8"/>
        <v>934885848</v>
      </c>
      <c r="U10" s="289">
        <f t="shared" si="8"/>
        <v>953293115</v>
      </c>
      <c r="V10" s="289">
        <f t="shared" si="8"/>
        <v>1051544251</v>
      </c>
      <c r="W10" s="296" t="s">
        <v>303</v>
      </c>
      <c r="Y10" s="297"/>
      <c r="Z10" s="300"/>
      <c r="AA10" s="288">
        <f aca="true" t="shared" si="9" ref="AA10:AG10">SUM(AA11:AA16)</f>
        <v>1155659952</v>
      </c>
      <c r="AB10" s="288">
        <f t="shared" si="9"/>
        <v>376903018</v>
      </c>
      <c r="AC10" s="289">
        <f t="shared" si="9"/>
        <v>623572502</v>
      </c>
      <c r="AD10" s="288">
        <f t="shared" si="9"/>
        <v>797147537</v>
      </c>
      <c r="AE10" s="288">
        <f t="shared" si="9"/>
        <v>404551934</v>
      </c>
      <c r="AF10" s="288">
        <f t="shared" si="9"/>
        <v>641325767</v>
      </c>
      <c r="AG10" s="290">
        <f t="shared" si="9"/>
        <v>1900066352</v>
      </c>
      <c r="AH10" s="296" t="s">
        <v>303</v>
      </c>
      <c r="AJ10" s="297"/>
      <c r="AK10" s="300"/>
      <c r="AL10" s="291">
        <f aca="true" t="shared" si="10" ref="AL10:AR10">SUM(AL11:AL16)</f>
        <v>1350107217.91</v>
      </c>
      <c r="AM10" s="288">
        <f t="shared" si="10"/>
        <v>1315807791</v>
      </c>
      <c r="AN10" s="289">
        <f t="shared" si="10"/>
        <v>461077329</v>
      </c>
      <c r="AO10" s="288">
        <f t="shared" si="10"/>
        <v>482407732</v>
      </c>
      <c r="AP10" s="288">
        <f t="shared" si="10"/>
        <v>482282898</v>
      </c>
      <c r="AQ10" s="289">
        <f t="shared" si="10"/>
        <v>724880762</v>
      </c>
      <c r="AR10" s="289">
        <f t="shared" si="10"/>
        <v>1067025789</v>
      </c>
      <c r="AS10" s="296" t="s">
        <v>303</v>
      </c>
      <c r="AU10" s="297"/>
      <c r="AV10" s="300"/>
      <c r="AW10" s="288">
        <f aca="true" t="shared" si="11" ref="AW10:BC10">SUM(AW11:AW16)</f>
        <v>1272045531</v>
      </c>
      <c r="AX10" s="288">
        <f t="shared" si="11"/>
        <v>864558982</v>
      </c>
      <c r="AY10" s="290">
        <f t="shared" si="11"/>
        <v>767353286</v>
      </c>
      <c r="AZ10" s="288">
        <f t="shared" si="11"/>
        <v>539129562</v>
      </c>
      <c r="BA10" s="288">
        <f t="shared" si="11"/>
        <v>520740965</v>
      </c>
      <c r="BB10" s="288">
        <f t="shared" si="11"/>
        <v>506069122</v>
      </c>
      <c r="BC10" s="289">
        <f t="shared" si="11"/>
        <v>951877272</v>
      </c>
      <c r="BD10" s="296" t="s">
        <v>303</v>
      </c>
      <c r="BF10" s="297"/>
      <c r="BG10" s="300"/>
      <c r="BH10" s="288">
        <f aca="true" t="shared" si="12" ref="BH10:BN10">SUM(BH11:BH16)</f>
        <v>518939629</v>
      </c>
      <c r="BI10" s="288">
        <f t="shared" si="12"/>
        <v>358018703</v>
      </c>
      <c r="BJ10" s="289">
        <f t="shared" si="12"/>
        <v>682049980</v>
      </c>
      <c r="BK10" s="288">
        <f t="shared" si="12"/>
        <v>831948484</v>
      </c>
      <c r="BL10" s="288">
        <f t="shared" si="12"/>
        <v>794601749</v>
      </c>
      <c r="BM10" s="288">
        <f t="shared" si="12"/>
        <v>996385014</v>
      </c>
      <c r="BN10" s="289">
        <f t="shared" si="12"/>
        <v>341254569</v>
      </c>
      <c r="BO10" s="296" t="s">
        <v>303</v>
      </c>
      <c r="BQ10" s="297"/>
      <c r="BR10" s="300"/>
      <c r="BS10" s="288">
        <f aca="true" t="shared" si="13" ref="BS10:BY10">SUM(BS11:BS16)</f>
        <v>402839244</v>
      </c>
      <c r="BT10" s="288">
        <f t="shared" si="13"/>
        <v>529412980</v>
      </c>
      <c r="BU10" s="289">
        <f t="shared" si="13"/>
        <v>53571384</v>
      </c>
      <c r="BV10" s="288">
        <f t="shared" si="13"/>
        <v>748890451</v>
      </c>
      <c r="BW10" s="288">
        <f t="shared" si="13"/>
        <v>606891197</v>
      </c>
      <c r="BX10" s="288">
        <f t="shared" si="13"/>
        <v>833490069.24</v>
      </c>
      <c r="BY10" s="289">
        <f t="shared" si="13"/>
        <v>644034698</v>
      </c>
      <c r="BZ10" s="296" t="s">
        <v>303</v>
      </c>
      <c r="CB10" s="297"/>
      <c r="CC10" s="300"/>
      <c r="CD10" s="288">
        <f>SUM(CD11:CD16)</f>
        <v>567061830</v>
      </c>
      <c r="CE10" s="288">
        <f>SUM(CE11:CE16)</f>
        <v>81814416</v>
      </c>
      <c r="CF10" s="288">
        <f>SUM(CF11:CF16)</f>
        <v>89987872</v>
      </c>
      <c r="CG10" s="289">
        <f>SUM(CG11:CG16)</f>
        <v>160897719</v>
      </c>
      <c r="CH10" s="288">
        <f>SUM(CH11:CH16)</f>
        <v>47155775349.31</v>
      </c>
      <c r="CI10" s="288">
        <f aca="true" t="shared" si="14" ref="CI10:CI16">IF(CH$8&gt;0,(CH10/CH$8)*100,0)</f>
        <v>9.987902951898574</v>
      </c>
      <c r="CJ10" s="288">
        <f>SUM(CJ11:CJ16)</f>
        <v>53339770911.840004</v>
      </c>
      <c r="CK10" s="288">
        <f aca="true" t="shared" si="15" ref="CK10:CK16">IF(CJ$8&gt;0,(CJ10/CJ$8)*100,0)</f>
        <v>11.486033367340674</v>
      </c>
      <c r="CL10" s="292">
        <f aca="true" t="shared" si="16" ref="CL10:CL16">CH10-CJ10</f>
        <v>-6183995562.530006</v>
      </c>
      <c r="CM10" s="293">
        <f aca="true" t="shared" si="17" ref="CM10:CM16">IF(CJ10=0,0,((CL10/CJ10)*100))</f>
        <v>-11.593592279859838</v>
      </c>
    </row>
    <row r="11" spans="1:91" s="299" customFormat="1" ht="15" customHeight="1">
      <c r="A11" s="295"/>
      <c r="B11" s="529" t="s">
        <v>219</v>
      </c>
      <c r="C11" s="530"/>
      <c r="D11" s="300"/>
      <c r="E11" s="301">
        <v>1231501100.86</v>
      </c>
      <c r="F11" s="301">
        <v>1588625876</v>
      </c>
      <c r="G11" s="302">
        <v>1482591776</v>
      </c>
      <c r="H11" s="301">
        <v>1568565009</v>
      </c>
      <c r="I11" s="301">
        <v>3072306350.4</v>
      </c>
      <c r="J11" s="301">
        <v>1192528366</v>
      </c>
      <c r="K11" s="302">
        <v>119521431</v>
      </c>
      <c r="L11" s="295"/>
      <c r="M11" s="529" t="s">
        <v>219</v>
      </c>
      <c r="N11" s="530"/>
      <c r="O11" s="300"/>
      <c r="P11" s="301">
        <v>643344774</v>
      </c>
      <c r="Q11" s="302">
        <v>1779980611</v>
      </c>
      <c r="R11" s="302">
        <v>1385809404</v>
      </c>
      <c r="S11" s="301">
        <v>709548518</v>
      </c>
      <c r="T11" s="301">
        <v>902725830</v>
      </c>
      <c r="U11" s="302">
        <v>908585780</v>
      </c>
      <c r="V11" s="302">
        <v>1001348034</v>
      </c>
      <c r="W11" s="295"/>
      <c r="X11" s="529" t="s">
        <v>219</v>
      </c>
      <c r="Y11" s="530"/>
      <c r="Z11" s="300"/>
      <c r="AA11" s="301">
        <v>1062221456</v>
      </c>
      <c r="AB11" s="301">
        <v>313730775</v>
      </c>
      <c r="AC11" s="302">
        <v>600730574</v>
      </c>
      <c r="AD11" s="301">
        <v>744092603</v>
      </c>
      <c r="AE11" s="301">
        <v>366329557</v>
      </c>
      <c r="AF11" s="301">
        <v>618208119</v>
      </c>
      <c r="AG11" s="303">
        <v>1716229793</v>
      </c>
      <c r="AH11" s="295"/>
      <c r="AI11" s="529" t="s">
        <v>219</v>
      </c>
      <c r="AJ11" s="530"/>
      <c r="AK11" s="300"/>
      <c r="AL11" s="304">
        <v>1314119821</v>
      </c>
      <c r="AM11" s="301">
        <v>1220482658</v>
      </c>
      <c r="AN11" s="302">
        <v>438739741</v>
      </c>
      <c r="AO11" s="301">
        <v>408760200</v>
      </c>
      <c r="AP11" s="301">
        <v>465353817</v>
      </c>
      <c r="AQ11" s="302">
        <v>669517298</v>
      </c>
      <c r="AR11" s="302">
        <v>973986121</v>
      </c>
      <c r="AS11" s="295"/>
      <c r="AT11" s="529" t="s">
        <v>219</v>
      </c>
      <c r="AU11" s="530"/>
      <c r="AV11" s="300"/>
      <c r="AW11" s="301">
        <v>1170342384</v>
      </c>
      <c r="AX11" s="301">
        <v>854306426</v>
      </c>
      <c r="AY11" s="303">
        <v>749629846</v>
      </c>
      <c r="AZ11" s="301">
        <v>535398932</v>
      </c>
      <c r="BA11" s="301">
        <v>473187358</v>
      </c>
      <c r="BB11" s="301">
        <v>502086633</v>
      </c>
      <c r="BC11" s="302">
        <v>891564650</v>
      </c>
      <c r="BD11" s="295"/>
      <c r="BE11" s="529" t="s">
        <v>219</v>
      </c>
      <c r="BF11" s="530"/>
      <c r="BG11" s="300"/>
      <c r="BH11" s="301">
        <v>517453909</v>
      </c>
      <c r="BI11" s="301">
        <v>334217402</v>
      </c>
      <c r="BJ11" s="302">
        <v>644834765</v>
      </c>
      <c r="BK11" s="301">
        <v>788262594</v>
      </c>
      <c r="BL11" s="301">
        <v>758773287</v>
      </c>
      <c r="BM11" s="301">
        <v>994899657</v>
      </c>
      <c r="BN11" s="302">
        <v>328906909</v>
      </c>
      <c r="BO11" s="295"/>
      <c r="BP11" s="529" t="s">
        <v>219</v>
      </c>
      <c r="BQ11" s="530"/>
      <c r="BR11" s="300"/>
      <c r="BS11" s="301">
        <v>401749917</v>
      </c>
      <c r="BT11" s="301">
        <v>517356263</v>
      </c>
      <c r="BU11" s="302">
        <v>48416540</v>
      </c>
      <c r="BV11" s="301">
        <v>697171569</v>
      </c>
      <c r="BW11" s="301">
        <v>586203368</v>
      </c>
      <c r="BX11" s="301">
        <v>812296563.24</v>
      </c>
      <c r="BY11" s="302">
        <v>619885716</v>
      </c>
      <c r="BZ11" s="295"/>
      <c r="CA11" s="529" t="s">
        <v>219</v>
      </c>
      <c r="CB11" s="530"/>
      <c r="CC11" s="300"/>
      <c r="CD11" s="301">
        <v>546832234</v>
      </c>
      <c r="CE11" s="301">
        <v>81814416</v>
      </c>
      <c r="CF11" s="301">
        <v>85369377</v>
      </c>
      <c r="CG11" s="302">
        <v>149187837</v>
      </c>
      <c r="CH11" s="301">
        <f aca="true" t="shared" si="18" ref="CH11:CH16">SUM(E11:CG11)</f>
        <v>42589633945.5</v>
      </c>
      <c r="CI11" s="288">
        <f t="shared" si="14"/>
        <v>9.02076421082033</v>
      </c>
      <c r="CJ11" s="301">
        <v>46957321380.94</v>
      </c>
      <c r="CK11" s="288">
        <f t="shared" si="15"/>
        <v>10.111654980930833</v>
      </c>
      <c r="CL11" s="292">
        <f t="shared" si="16"/>
        <v>-4367687435.440002</v>
      </c>
      <c r="CM11" s="293">
        <f t="shared" si="17"/>
        <v>-9.301398178161092</v>
      </c>
    </row>
    <row r="12" spans="1:91" s="299" customFormat="1" ht="15" customHeight="1">
      <c r="A12" s="295"/>
      <c r="B12" s="529" t="s">
        <v>220</v>
      </c>
      <c r="C12" s="530"/>
      <c r="D12" s="300"/>
      <c r="E12" s="301">
        <v>0</v>
      </c>
      <c r="F12" s="301">
        <v>0</v>
      </c>
      <c r="G12" s="302">
        <v>0</v>
      </c>
      <c r="H12" s="301">
        <v>0</v>
      </c>
      <c r="I12" s="301">
        <v>0</v>
      </c>
      <c r="J12" s="301">
        <v>0</v>
      </c>
      <c r="K12" s="302">
        <v>1270581000</v>
      </c>
      <c r="L12" s="295"/>
      <c r="M12" s="529" t="s">
        <v>220</v>
      </c>
      <c r="N12" s="530"/>
      <c r="O12" s="300"/>
      <c r="P12" s="301">
        <v>0</v>
      </c>
      <c r="Q12" s="302">
        <v>0</v>
      </c>
      <c r="R12" s="302">
        <v>0</v>
      </c>
      <c r="S12" s="301">
        <v>0</v>
      </c>
      <c r="T12" s="301">
        <v>0</v>
      </c>
      <c r="U12" s="302">
        <v>0</v>
      </c>
      <c r="V12" s="302">
        <v>0</v>
      </c>
      <c r="W12" s="295"/>
      <c r="X12" s="529" t="s">
        <v>220</v>
      </c>
      <c r="Y12" s="530"/>
      <c r="Z12" s="300"/>
      <c r="AA12" s="301">
        <v>0</v>
      </c>
      <c r="AB12" s="301">
        <v>49000000</v>
      </c>
      <c r="AC12" s="302">
        <v>0</v>
      </c>
      <c r="AD12" s="301">
        <v>0</v>
      </c>
      <c r="AE12" s="301">
        <v>0</v>
      </c>
      <c r="AF12" s="301">
        <v>0</v>
      </c>
      <c r="AG12" s="303">
        <v>0</v>
      </c>
      <c r="AH12" s="295"/>
      <c r="AI12" s="529" t="s">
        <v>220</v>
      </c>
      <c r="AJ12" s="530"/>
      <c r="AK12" s="300"/>
      <c r="AL12" s="304">
        <v>0</v>
      </c>
      <c r="AM12" s="301">
        <v>260300</v>
      </c>
      <c r="AN12" s="302">
        <v>0</v>
      </c>
      <c r="AO12" s="301">
        <v>0</v>
      </c>
      <c r="AP12" s="301">
        <v>0</v>
      </c>
      <c r="AQ12" s="302">
        <v>0</v>
      </c>
      <c r="AR12" s="302">
        <v>0</v>
      </c>
      <c r="AS12" s="295"/>
      <c r="AT12" s="529" t="s">
        <v>220</v>
      </c>
      <c r="AU12" s="530"/>
      <c r="AV12" s="300"/>
      <c r="AW12" s="301">
        <v>0</v>
      </c>
      <c r="AX12" s="301">
        <v>0</v>
      </c>
      <c r="AY12" s="303">
        <v>0</v>
      </c>
      <c r="AZ12" s="301">
        <v>0</v>
      </c>
      <c r="BA12" s="301">
        <v>0</v>
      </c>
      <c r="BB12" s="301">
        <v>0</v>
      </c>
      <c r="BC12" s="302">
        <v>0</v>
      </c>
      <c r="BD12" s="295"/>
      <c r="BE12" s="529" t="s">
        <v>220</v>
      </c>
      <c r="BF12" s="530"/>
      <c r="BG12" s="300"/>
      <c r="BH12" s="301">
        <v>0</v>
      </c>
      <c r="BI12" s="301">
        <v>0</v>
      </c>
      <c r="BJ12" s="302">
        <v>0</v>
      </c>
      <c r="BK12" s="301">
        <v>0</v>
      </c>
      <c r="BL12" s="301">
        <v>0</v>
      </c>
      <c r="BM12" s="301">
        <v>0</v>
      </c>
      <c r="BN12" s="302">
        <v>0</v>
      </c>
      <c r="BO12" s="295"/>
      <c r="BP12" s="529" t="s">
        <v>220</v>
      </c>
      <c r="BQ12" s="530"/>
      <c r="BR12" s="300"/>
      <c r="BS12" s="301">
        <v>0</v>
      </c>
      <c r="BT12" s="301">
        <v>0</v>
      </c>
      <c r="BU12" s="302">
        <v>0</v>
      </c>
      <c r="BV12" s="301">
        <v>0</v>
      </c>
      <c r="BW12" s="301">
        <v>0</v>
      </c>
      <c r="BX12" s="301">
        <v>0</v>
      </c>
      <c r="BY12" s="302">
        <v>0</v>
      </c>
      <c r="BZ12" s="295"/>
      <c r="CA12" s="529" t="s">
        <v>220</v>
      </c>
      <c r="CB12" s="530"/>
      <c r="CC12" s="300"/>
      <c r="CD12" s="301">
        <v>0</v>
      </c>
      <c r="CE12" s="301">
        <v>0</v>
      </c>
      <c r="CF12" s="301">
        <v>0</v>
      </c>
      <c r="CG12" s="302">
        <v>0</v>
      </c>
      <c r="CH12" s="301">
        <f t="shared" si="18"/>
        <v>1319841300</v>
      </c>
      <c r="CI12" s="288">
        <f t="shared" si="14"/>
        <v>0.2795510564434085</v>
      </c>
      <c r="CJ12" s="301">
        <v>1583415259</v>
      </c>
      <c r="CK12" s="288">
        <f t="shared" si="15"/>
        <v>0.34096810294311386</v>
      </c>
      <c r="CL12" s="292">
        <f t="shared" si="16"/>
        <v>-263573959</v>
      </c>
      <c r="CM12" s="293">
        <f t="shared" si="17"/>
        <v>-16.64591505619689</v>
      </c>
    </row>
    <row r="13" spans="1:91" s="299" customFormat="1" ht="15" customHeight="1">
      <c r="A13" s="295"/>
      <c r="B13" s="529" t="s">
        <v>221</v>
      </c>
      <c r="C13" s="530"/>
      <c r="D13" s="300"/>
      <c r="E13" s="301">
        <v>76753191</v>
      </c>
      <c r="F13" s="301">
        <v>0</v>
      </c>
      <c r="G13" s="302">
        <v>25547978</v>
      </c>
      <c r="H13" s="301">
        <v>399989</v>
      </c>
      <c r="I13" s="301">
        <v>0</v>
      </c>
      <c r="J13" s="301">
        <v>0</v>
      </c>
      <c r="K13" s="302">
        <v>0</v>
      </c>
      <c r="L13" s="295"/>
      <c r="M13" s="529" t="s">
        <v>221</v>
      </c>
      <c r="N13" s="530"/>
      <c r="O13" s="300"/>
      <c r="P13" s="301">
        <v>28751622</v>
      </c>
      <c r="Q13" s="302">
        <v>0</v>
      </c>
      <c r="R13" s="302">
        <v>40566974</v>
      </c>
      <c r="S13" s="301">
        <v>878504</v>
      </c>
      <c r="T13" s="301">
        <v>1637596</v>
      </c>
      <c r="U13" s="302">
        <v>16260002</v>
      </c>
      <c r="V13" s="302">
        <v>0</v>
      </c>
      <c r="W13" s="295"/>
      <c r="X13" s="529" t="s">
        <v>221</v>
      </c>
      <c r="Y13" s="530"/>
      <c r="Z13" s="300"/>
      <c r="AA13" s="301">
        <v>0</v>
      </c>
      <c r="AB13" s="301">
        <v>12712267</v>
      </c>
      <c r="AC13" s="302">
        <v>932589</v>
      </c>
      <c r="AD13" s="301">
        <v>24400994</v>
      </c>
      <c r="AE13" s="301">
        <v>0</v>
      </c>
      <c r="AF13" s="301">
        <v>0</v>
      </c>
      <c r="AG13" s="303">
        <v>26109567</v>
      </c>
      <c r="AH13" s="295"/>
      <c r="AI13" s="529" t="s">
        <v>221</v>
      </c>
      <c r="AJ13" s="530"/>
      <c r="AK13" s="300"/>
      <c r="AL13" s="304">
        <v>0</v>
      </c>
      <c r="AM13" s="301">
        <v>17930222</v>
      </c>
      <c r="AN13" s="302">
        <v>0</v>
      </c>
      <c r="AO13" s="301">
        <v>22264109</v>
      </c>
      <c r="AP13" s="301">
        <v>1812584</v>
      </c>
      <c r="AQ13" s="302">
        <v>6910818</v>
      </c>
      <c r="AR13" s="302">
        <v>37065812</v>
      </c>
      <c r="AS13" s="295"/>
      <c r="AT13" s="529" t="s">
        <v>221</v>
      </c>
      <c r="AU13" s="530"/>
      <c r="AV13" s="300"/>
      <c r="AW13" s="301">
        <v>3219438</v>
      </c>
      <c r="AX13" s="301">
        <v>3219140</v>
      </c>
      <c r="AY13" s="303">
        <v>1121254</v>
      </c>
      <c r="AZ13" s="301">
        <v>0</v>
      </c>
      <c r="BA13" s="301">
        <v>236257</v>
      </c>
      <c r="BB13" s="301">
        <v>0</v>
      </c>
      <c r="BC13" s="302">
        <v>1707500</v>
      </c>
      <c r="BD13" s="295"/>
      <c r="BE13" s="529" t="s">
        <v>221</v>
      </c>
      <c r="BF13" s="530"/>
      <c r="BG13" s="300"/>
      <c r="BH13" s="301">
        <v>0</v>
      </c>
      <c r="BI13" s="301">
        <v>7649100</v>
      </c>
      <c r="BJ13" s="302">
        <v>18260500</v>
      </c>
      <c r="BK13" s="301">
        <v>8679904</v>
      </c>
      <c r="BL13" s="301">
        <v>965614</v>
      </c>
      <c r="BM13" s="301">
        <v>0</v>
      </c>
      <c r="BN13" s="302">
        <v>44276</v>
      </c>
      <c r="BO13" s="295"/>
      <c r="BP13" s="529" t="s">
        <v>221</v>
      </c>
      <c r="BQ13" s="530"/>
      <c r="BR13" s="300"/>
      <c r="BS13" s="301">
        <v>125862</v>
      </c>
      <c r="BT13" s="301">
        <v>0</v>
      </c>
      <c r="BU13" s="302">
        <v>51000</v>
      </c>
      <c r="BV13" s="301">
        <v>9816013</v>
      </c>
      <c r="BW13" s="301">
        <v>123251</v>
      </c>
      <c r="BX13" s="301">
        <v>0</v>
      </c>
      <c r="BY13" s="302">
        <v>330000</v>
      </c>
      <c r="BZ13" s="295"/>
      <c r="CA13" s="529" t="s">
        <v>221</v>
      </c>
      <c r="CB13" s="530"/>
      <c r="CC13" s="300"/>
      <c r="CD13" s="301">
        <v>0</v>
      </c>
      <c r="CE13" s="301">
        <v>0</v>
      </c>
      <c r="CF13" s="301">
        <v>0</v>
      </c>
      <c r="CG13" s="302">
        <v>1085434</v>
      </c>
      <c r="CH13" s="301">
        <f t="shared" si="18"/>
        <v>397569361</v>
      </c>
      <c r="CI13" s="288">
        <f t="shared" si="14"/>
        <v>0.08420780201156068</v>
      </c>
      <c r="CJ13" s="301">
        <v>863028578</v>
      </c>
      <c r="CK13" s="288">
        <f t="shared" si="15"/>
        <v>0.18584210007689034</v>
      </c>
      <c r="CL13" s="292">
        <f t="shared" si="16"/>
        <v>-465459217</v>
      </c>
      <c r="CM13" s="293">
        <f t="shared" si="17"/>
        <v>-53.93323336738914</v>
      </c>
    </row>
    <row r="14" spans="1:91" s="299" customFormat="1" ht="15" customHeight="1">
      <c r="A14" s="295"/>
      <c r="B14" s="529" t="s">
        <v>222</v>
      </c>
      <c r="C14" s="530"/>
      <c r="D14" s="300"/>
      <c r="E14" s="301">
        <v>0</v>
      </c>
      <c r="F14" s="301">
        <v>0</v>
      </c>
      <c r="G14" s="302">
        <v>0</v>
      </c>
      <c r="H14" s="301">
        <v>0</v>
      </c>
      <c r="I14" s="301">
        <v>0</v>
      </c>
      <c r="J14" s="301">
        <v>0</v>
      </c>
      <c r="K14" s="302">
        <v>0</v>
      </c>
      <c r="L14" s="295"/>
      <c r="M14" s="529" t="s">
        <v>222</v>
      </c>
      <c r="N14" s="530"/>
      <c r="O14" s="300"/>
      <c r="P14" s="301">
        <v>0</v>
      </c>
      <c r="Q14" s="302">
        <v>0</v>
      </c>
      <c r="R14" s="302">
        <v>0</v>
      </c>
      <c r="S14" s="301">
        <v>0</v>
      </c>
      <c r="T14" s="301">
        <v>0</v>
      </c>
      <c r="U14" s="302">
        <v>0</v>
      </c>
      <c r="V14" s="302">
        <v>0</v>
      </c>
      <c r="W14" s="295"/>
      <c r="X14" s="529" t="s">
        <v>222</v>
      </c>
      <c r="Y14" s="530"/>
      <c r="Z14" s="300"/>
      <c r="AA14" s="301">
        <v>0</v>
      </c>
      <c r="AB14" s="301">
        <v>0</v>
      </c>
      <c r="AC14" s="302">
        <v>0</v>
      </c>
      <c r="AD14" s="301">
        <v>0</v>
      </c>
      <c r="AE14" s="301">
        <v>0</v>
      </c>
      <c r="AF14" s="301">
        <v>0</v>
      </c>
      <c r="AG14" s="303">
        <v>0</v>
      </c>
      <c r="AH14" s="295"/>
      <c r="AI14" s="529" t="s">
        <v>222</v>
      </c>
      <c r="AJ14" s="530"/>
      <c r="AK14" s="300"/>
      <c r="AL14" s="304">
        <v>0</v>
      </c>
      <c r="AM14" s="301">
        <v>0</v>
      </c>
      <c r="AN14" s="302">
        <v>0</v>
      </c>
      <c r="AO14" s="301">
        <v>0</v>
      </c>
      <c r="AP14" s="301">
        <v>0</v>
      </c>
      <c r="AQ14" s="302">
        <v>0</v>
      </c>
      <c r="AR14" s="302">
        <v>0</v>
      </c>
      <c r="AS14" s="295"/>
      <c r="AT14" s="529" t="s">
        <v>222</v>
      </c>
      <c r="AU14" s="530"/>
      <c r="AV14" s="300"/>
      <c r="AW14" s="301">
        <v>0</v>
      </c>
      <c r="AX14" s="301">
        <v>0</v>
      </c>
      <c r="AY14" s="303">
        <v>0</v>
      </c>
      <c r="AZ14" s="301">
        <v>0</v>
      </c>
      <c r="BA14" s="301">
        <v>0</v>
      </c>
      <c r="BB14" s="301">
        <v>0</v>
      </c>
      <c r="BC14" s="302">
        <v>0</v>
      </c>
      <c r="BD14" s="295"/>
      <c r="BE14" s="529" t="s">
        <v>222</v>
      </c>
      <c r="BF14" s="530"/>
      <c r="BG14" s="300"/>
      <c r="BH14" s="301">
        <v>0</v>
      </c>
      <c r="BI14" s="301">
        <v>0</v>
      </c>
      <c r="BJ14" s="302">
        <v>0</v>
      </c>
      <c r="BK14" s="301">
        <v>0</v>
      </c>
      <c r="BL14" s="301">
        <v>0</v>
      </c>
      <c r="BM14" s="301">
        <v>0</v>
      </c>
      <c r="BN14" s="302">
        <v>0</v>
      </c>
      <c r="BO14" s="295"/>
      <c r="BP14" s="529" t="s">
        <v>222</v>
      </c>
      <c r="BQ14" s="530"/>
      <c r="BR14" s="300"/>
      <c r="BS14" s="301">
        <v>0</v>
      </c>
      <c r="BT14" s="301">
        <v>0</v>
      </c>
      <c r="BU14" s="302">
        <v>0</v>
      </c>
      <c r="BV14" s="301">
        <v>0</v>
      </c>
      <c r="BW14" s="301">
        <v>0</v>
      </c>
      <c r="BX14" s="301">
        <v>0</v>
      </c>
      <c r="BY14" s="302">
        <v>0</v>
      </c>
      <c r="BZ14" s="295"/>
      <c r="CA14" s="529" t="s">
        <v>222</v>
      </c>
      <c r="CB14" s="530"/>
      <c r="CC14" s="300"/>
      <c r="CD14" s="301">
        <v>0</v>
      </c>
      <c r="CE14" s="301">
        <v>0</v>
      </c>
      <c r="CF14" s="301">
        <v>0</v>
      </c>
      <c r="CG14" s="302">
        <v>0</v>
      </c>
      <c r="CH14" s="301">
        <f t="shared" si="18"/>
        <v>0</v>
      </c>
      <c r="CI14" s="288">
        <f t="shared" si="14"/>
        <v>0</v>
      </c>
      <c r="CJ14" s="301">
        <v>0</v>
      </c>
      <c r="CK14" s="288">
        <f t="shared" si="15"/>
        <v>0</v>
      </c>
      <c r="CL14" s="292">
        <f t="shared" si="16"/>
        <v>0</v>
      </c>
      <c r="CM14" s="293">
        <f t="shared" si="17"/>
        <v>0</v>
      </c>
    </row>
    <row r="15" spans="1:91" s="299" customFormat="1" ht="15" customHeight="1">
      <c r="A15" s="295"/>
      <c r="B15" s="529" t="s">
        <v>223</v>
      </c>
      <c r="C15" s="530"/>
      <c r="D15" s="300"/>
      <c r="E15" s="301">
        <v>381133326.9</v>
      </c>
      <c r="F15" s="301">
        <v>144234587</v>
      </c>
      <c r="G15" s="302">
        <v>213844517</v>
      </c>
      <c r="H15" s="301">
        <v>98519500</v>
      </c>
      <c r="I15" s="301">
        <v>186368769</v>
      </c>
      <c r="J15" s="301">
        <v>102915465</v>
      </c>
      <c r="K15" s="302">
        <v>103373565</v>
      </c>
      <c r="L15" s="295"/>
      <c r="M15" s="529" t="s">
        <v>223</v>
      </c>
      <c r="N15" s="530"/>
      <c r="O15" s="300"/>
      <c r="P15" s="301">
        <v>77270793</v>
      </c>
      <c r="Q15" s="302">
        <v>62800159</v>
      </c>
      <c r="R15" s="302">
        <v>36556748</v>
      </c>
      <c r="S15" s="301">
        <v>67420854</v>
      </c>
      <c r="T15" s="301">
        <v>30522422</v>
      </c>
      <c r="U15" s="302">
        <v>28447333</v>
      </c>
      <c r="V15" s="302">
        <v>50196217</v>
      </c>
      <c r="W15" s="295"/>
      <c r="X15" s="529" t="s">
        <v>223</v>
      </c>
      <c r="Y15" s="530"/>
      <c r="Z15" s="300"/>
      <c r="AA15" s="301">
        <v>93438496</v>
      </c>
      <c r="AB15" s="301">
        <v>1459976</v>
      </c>
      <c r="AC15" s="302">
        <v>21909339</v>
      </c>
      <c r="AD15" s="301">
        <v>450373</v>
      </c>
      <c r="AE15" s="301">
        <v>38222377</v>
      </c>
      <c r="AF15" s="301">
        <v>23117648</v>
      </c>
      <c r="AG15" s="303">
        <v>132877052</v>
      </c>
      <c r="AH15" s="295"/>
      <c r="AI15" s="529" t="s">
        <v>223</v>
      </c>
      <c r="AJ15" s="530"/>
      <c r="AK15" s="300"/>
      <c r="AL15" s="304">
        <v>35987396.91</v>
      </c>
      <c r="AM15" s="301">
        <v>46373102</v>
      </c>
      <c r="AN15" s="302">
        <v>22337588</v>
      </c>
      <c r="AO15" s="301">
        <v>51383423</v>
      </c>
      <c r="AP15" s="301">
        <v>13677448</v>
      </c>
      <c r="AQ15" s="302">
        <v>48452646</v>
      </c>
      <c r="AR15" s="302">
        <v>55973856</v>
      </c>
      <c r="AS15" s="295"/>
      <c r="AT15" s="529" t="s">
        <v>223</v>
      </c>
      <c r="AU15" s="530"/>
      <c r="AV15" s="300"/>
      <c r="AW15" s="301">
        <v>98483709</v>
      </c>
      <c r="AX15" s="301">
        <v>7033416</v>
      </c>
      <c r="AY15" s="303">
        <v>16602186</v>
      </c>
      <c r="AZ15" s="301">
        <v>3730630</v>
      </c>
      <c r="BA15" s="301">
        <v>47317350</v>
      </c>
      <c r="BB15" s="301">
        <v>3982489</v>
      </c>
      <c r="BC15" s="302">
        <v>58605122</v>
      </c>
      <c r="BD15" s="295"/>
      <c r="BE15" s="529" t="s">
        <v>223</v>
      </c>
      <c r="BF15" s="530"/>
      <c r="BG15" s="300"/>
      <c r="BH15" s="301">
        <v>1485720</v>
      </c>
      <c r="BI15" s="301">
        <v>16152201</v>
      </c>
      <c r="BJ15" s="302">
        <v>18887889</v>
      </c>
      <c r="BK15" s="301">
        <v>30223163</v>
      </c>
      <c r="BL15" s="301">
        <v>7065081</v>
      </c>
      <c r="BM15" s="301">
        <v>1479384</v>
      </c>
      <c r="BN15" s="302">
        <v>12303384</v>
      </c>
      <c r="BO15" s="295"/>
      <c r="BP15" s="529" t="s">
        <v>223</v>
      </c>
      <c r="BQ15" s="530"/>
      <c r="BR15" s="300"/>
      <c r="BS15" s="301">
        <v>963465</v>
      </c>
      <c r="BT15" s="301">
        <v>12056717</v>
      </c>
      <c r="BU15" s="302">
        <v>5103844</v>
      </c>
      <c r="BV15" s="301">
        <v>41902869</v>
      </c>
      <c r="BW15" s="301">
        <v>20564578</v>
      </c>
      <c r="BX15" s="301">
        <v>21193506</v>
      </c>
      <c r="BY15" s="302">
        <v>23818982</v>
      </c>
      <c r="BZ15" s="295"/>
      <c r="CA15" s="529" t="s">
        <v>223</v>
      </c>
      <c r="CB15" s="530"/>
      <c r="CC15" s="300"/>
      <c r="CD15" s="301">
        <v>20229596</v>
      </c>
      <c r="CE15" s="301">
        <v>0</v>
      </c>
      <c r="CF15" s="301">
        <v>4618495</v>
      </c>
      <c r="CG15" s="302">
        <v>10624448</v>
      </c>
      <c r="CH15" s="301">
        <f t="shared" si="18"/>
        <v>2653693200.8100004</v>
      </c>
      <c r="CI15" s="288">
        <f t="shared" si="14"/>
        <v>0.5620696501640962</v>
      </c>
      <c r="CJ15" s="301">
        <v>3791405108.8999996</v>
      </c>
      <c r="CK15" s="288">
        <f t="shared" si="15"/>
        <v>0.8164303079199157</v>
      </c>
      <c r="CL15" s="292">
        <f t="shared" si="16"/>
        <v>-1137711908.0899992</v>
      </c>
      <c r="CM15" s="293">
        <f t="shared" si="17"/>
        <v>-30.007658781155243</v>
      </c>
    </row>
    <row r="16" spans="1:91" s="299" customFormat="1" ht="15" customHeight="1">
      <c r="A16" s="295"/>
      <c r="B16" s="529" t="s">
        <v>304</v>
      </c>
      <c r="C16" s="530"/>
      <c r="D16" s="300"/>
      <c r="E16" s="301">
        <v>53144343</v>
      </c>
      <c r="F16" s="301">
        <v>0</v>
      </c>
      <c r="G16" s="302">
        <v>0</v>
      </c>
      <c r="H16" s="301">
        <v>3720000</v>
      </c>
      <c r="I16" s="301">
        <v>20265745</v>
      </c>
      <c r="J16" s="301">
        <v>0</v>
      </c>
      <c r="K16" s="302">
        <v>0</v>
      </c>
      <c r="L16" s="295"/>
      <c r="M16" s="529" t="s">
        <v>304</v>
      </c>
      <c r="N16" s="530"/>
      <c r="O16" s="300"/>
      <c r="P16" s="301">
        <v>0</v>
      </c>
      <c r="Q16" s="302">
        <v>0</v>
      </c>
      <c r="R16" s="302">
        <v>0</v>
      </c>
      <c r="S16" s="301">
        <v>0</v>
      </c>
      <c r="T16" s="301">
        <v>0</v>
      </c>
      <c r="U16" s="302">
        <v>0</v>
      </c>
      <c r="V16" s="302">
        <v>0</v>
      </c>
      <c r="W16" s="295"/>
      <c r="X16" s="529" t="s">
        <v>304</v>
      </c>
      <c r="Y16" s="530"/>
      <c r="Z16" s="300"/>
      <c r="AA16" s="301">
        <v>0</v>
      </c>
      <c r="AB16" s="301">
        <v>0</v>
      </c>
      <c r="AC16" s="302">
        <v>0</v>
      </c>
      <c r="AD16" s="301">
        <v>28203567</v>
      </c>
      <c r="AE16" s="301">
        <v>0</v>
      </c>
      <c r="AF16" s="301">
        <v>0</v>
      </c>
      <c r="AG16" s="303">
        <v>24849940</v>
      </c>
      <c r="AH16" s="295"/>
      <c r="AI16" s="529" t="s">
        <v>304</v>
      </c>
      <c r="AJ16" s="530"/>
      <c r="AK16" s="300"/>
      <c r="AL16" s="304">
        <v>0</v>
      </c>
      <c r="AM16" s="301">
        <v>30761509</v>
      </c>
      <c r="AN16" s="302">
        <v>0</v>
      </c>
      <c r="AO16" s="301">
        <v>0</v>
      </c>
      <c r="AP16" s="301">
        <v>1439049</v>
      </c>
      <c r="AQ16" s="302">
        <v>0</v>
      </c>
      <c r="AR16" s="302">
        <v>0</v>
      </c>
      <c r="AS16" s="295"/>
      <c r="AT16" s="529" t="s">
        <v>304</v>
      </c>
      <c r="AU16" s="530"/>
      <c r="AV16" s="300"/>
      <c r="AW16" s="301">
        <v>0</v>
      </c>
      <c r="AX16" s="301">
        <v>0</v>
      </c>
      <c r="AY16" s="303">
        <v>0</v>
      </c>
      <c r="AZ16" s="301">
        <v>0</v>
      </c>
      <c r="BA16" s="301">
        <v>0</v>
      </c>
      <c r="BB16" s="301">
        <v>0</v>
      </c>
      <c r="BC16" s="302">
        <v>0</v>
      </c>
      <c r="BD16" s="295"/>
      <c r="BE16" s="529" t="s">
        <v>304</v>
      </c>
      <c r="BF16" s="530"/>
      <c r="BG16" s="300"/>
      <c r="BH16" s="301">
        <v>0</v>
      </c>
      <c r="BI16" s="301">
        <v>0</v>
      </c>
      <c r="BJ16" s="302">
        <v>66826</v>
      </c>
      <c r="BK16" s="301">
        <v>4782823</v>
      </c>
      <c r="BL16" s="301">
        <v>27797767</v>
      </c>
      <c r="BM16" s="301">
        <v>5973</v>
      </c>
      <c r="BN16" s="302">
        <v>0</v>
      </c>
      <c r="BO16" s="295"/>
      <c r="BP16" s="529" t="s">
        <v>304</v>
      </c>
      <c r="BQ16" s="530"/>
      <c r="BR16" s="300"/>
      <c r="BS16" s="301">
        <v>0</v>
      </c>
      <c r="BT16" s="301">
        <v>0</v>
      </c>
      <c r="BU16" s="302">
        <v>0</v>
      </c>
      <c r="BV16" s="301">
        <v>0</v>
      </c>
      <c r="BW16" s="301">
        <v>0</v>
      </c>
      <c r="BX16" s="301">
        <v>0</v>
      </c>
      <c r="BY16" s="302">
        <v>0</v>
      </c>
      <c r="BZ16" s="295"/>
      <c r="CA16" s="529" t="s">
        <v>304</v>
      </c>
      <c r="CB16" s="530"/>
      <c r="CC16" s="300"/>
      <c r="CD16" s="301">
        <v>0</v>
      </c>
      <c r="CE16" s="301">
        <v>0</v>
      </c>
      <c r="CF16" s="301">
        <v>0</v>
      </c>
      <c r="CG16" s="302">
        <v>0</v>
      </c>
      <c r="CH16" s="301">
        <f t="shared" si="18"/>
        <v>195037542</v>
      </c>
      <c r="CI16" s="288">
        <f t="shared" si="14"/>
        <v>0.041310232459179495</v>
      </c>
      <c r="CJ16" s="301">
        <v>144600585</v>
      </c>
      <c r="CK16" s="288">
        <f t="shared" si="15"/>
        <v>0.03113787546992086</v>
      </c>
      <c r="CL16" s="292">
        <f t="shared" si="16"/>
        <v>50436957</v>
      </c>
      <c r="CM16" s="293">
        <f t="shared" si="17"/>
        <v>34.88018876272181</v>
      </c>
    </row>
    <row r="17" spans="1:91" s="299" customFormat="1" ht="7.5" customHeight="1">
      <c r="A17" s="295"/>
      <c r="B17" s="296"/>
      <c r="C17" s="297"/>
      <c r="D17" s="300"/>
      <c r="E17" s="288"/>
      <c r="F17" s="288"/>
      <c r="G17" s="289"/>
      <c r="H17" s="288"/>
      <c r="I17" s="288"/>
      <c r="J17" s="288"/>
      <c r="K17" s="289"/>
      <c r="L17" s="295"/>
      <c r="M17" s="296"/>
      <c r="N17" s="297"/>
      <c r="O17" s="300"/>
      <c r="P17" s="288"/>
      <c r="Q17" s="289"/>
      <c r="R17" s="289"/>
      <c r="S17" s="288"/>
      <c r="T17" s="288"/>
      <c r="U17" s="289"/>
      <c r="V17" s="289"/>
      <c r="W17" s="295"/>
      <c r="X17" s="296"/>
      <c r="Y17" s="297"/>
      <c r="Z17" s="300"/>
      <c r="AA17" s="288"/>
      <c r="AB17" s="288"/>
      <c r="AC17" s="289"/>
      <c r="AD17" s="288"/>
      <c r="AE17" s="288"/>
      <c r="AF17" s="288"/>
      <c r="AG17" s="290"/>
      <c r="AH17" s="295"/>
      <c r="AI17" s="296"/>
      <c r="AJ17" s="297"/>
      <c r="AK17" s="300"/>
      <c r="AL17" s="291"/>
      <c r="AM17" s="288"/>
      <c r="AN17" s="289"/>
      <c r="AO17" s="288"/>
      <c r="AP17" s="288"/>
      <c r="AQ17" s="289"/>
      <c r="AR17" s="289"/>
      <c r="AS17" s="295"/>
      <c r="AT17" s="296"/>
      <c r="AU17" s="297"/>
      <c r="AV17" s="300"/>
      <c r="AW17" s="288"/>
      <c r="AX17" s="288"/>
      <c r="AY17" s="290"/>
      <c r="AZ17" s="288"/>
      <c r="BA17" s="288"/>
      <c r="BB17" s="288"/>
      <c r="BC17" s="289"/>
      <c r="BD17" s="295"/>
      <c r="BE17" s="296"/>
      <c r="BF17" s="297"/>
      <c r="BG17" s="300"/>
      <c r="BH17" s="288"/>
      <c r="BI17" s="288"/>
      <c r="BJ17" s="289"/>
      <c r="BK17" s="288"/>
      <c r="BL17" s="288"/>
      <c r="BM17" s="288"/>
      <c r="BN17" s="289"/>
      <c r="BO17" s="295"/>
      <c r="BP17" s="296"/>
      <c r="BQ17" s="297"/>
      <c r="BR17" s="300"/>
      <c r="BS17" s="288"/>
      <c r="BT17" s="288"/>
      <c r="BU17" s="289"/>
      <c r="BV17" s="288"/>
      <c r="BW17" s="288"/>
      <c r="BX17" s="288"/>
      <c r="BY17" s="289"/>
      <c r="BZ17" s="295"/>
      <c r="CA17" s="296"/>
      <c r="CB17" s="297"/>
      <c r="CC17" s="300"/>
      <c r="CD17" s="288"/>
      <c r="CE17" s="288"/>
      <c r="CF17" s="288"/>
      <c r="CG17" s="289"/>
      <c r="CH17" s="288"/>
      <c r="CI17" s="288"/>
      <c r="CJ17" s="288"/>
      <c r="CK17" s="288"/>
      <c r="CL17" s="292"/>
      <c r="CM17" s="293"/>
    </row>
    <row r="18" spans="1:91" s="299" customFormat="1" ht="15" customHeight="1">
      <c r="A18" s="296" t="s">
        <v>305</v>
      </c>
      <c r="C18" s="297"/>
      <c r="D18" s="300"/>
      <c r="E18" s="288">
        <f aca="true" t="shared" si="19" ref="E18:K18">SUM(E20:E24)</f>
        <v>176782652</v>
      </c>
      <c r="F18" s="288">
        <f t="shared" si="19"/>
        <v>9446198</v>
      </c>
      <c r="G18" s="289">
        <f t="shared" si="19"/>
        <v>24892143</v>
      </c>
      <c r="H18" s="288">
        <f t="shared" si="19"/>
        <v>37902078</v>
      </c>
      <c r="I18" s="288">
        <f t="shared" si="19"/>
        <v>67428966</v>
      </c>
      <c r="J18" s="288">
        <f t="shared" si="19"/>
        <v>37770423</v>
      </c>
      <c r="K18" s="289">
        <f t="shared" si="19"/>
        <v>28682392</v>
      </c>
      <c r="L18" s="296" t="s">
        <v>305</v>
      </c>
      <c r="N18" s="297"/>
      <c r="O18" s="300"/>
      <c r="P18" s="288">
        <f aca="true" t="shared" si="20" ref="P18:V18">SUM(P20:P24)</f>
        <v>29062688</v>
      </c>
      <c r="Q18" s="289">
        <f t="shared" si="20"/>
        <v>121543696</v>
      </c>
      <c r="R18" s="289">
        <f t="shared" si="20"/>
        <v>10423434</v>
      </c>
      <c r="S18" s="288">
        <f t="shared" si="20"/>
        <v>2675060</v>
      </c>
      <c r="T18" s="288">
        <f t="shared" si="20"/>
        <v>10030100</v>
      </c>
      <c r="U18" s="289">
        <f t="shared" si="20"/>
        <v>7092349</v>
      </c>
      <c r="V18" s="289">
        <f t="shared" si="20"/>
        <v>14977305</v>
      </c>
      <c r="W18" s="296" t="s">
        <v>305</v>
      </c>
      <c r="Y18" s="297"/>
      <c r="Z18" s="300"/>
      <c r="AA18" s="288">
        <f aca="true" t="shared" si="21" ref="AA18:AG18">SUM(AA20:AA24)</f>
        <v>4050688</v>
      </c>
      <c r="AB18" s="288">
        <f t="shared" si="21"/>
        <v>1067500</v>
      </c>
      <c r="AC18" s="289">
        <f t="shared" si="21"/>
        <v>2679649</v>
      </c>
      <c r="AD18" s="288">
        <f t="shared" si="21"/>
        <v>7444546</v>
      </c>
      <c r="AE18" s="288">
        <f t="shared" si="21"/>
        <v>4967489</v>
      </c>
      <c r="AF18" s="288">
        <f t="shared" si="21"/>
        <v>1717189</v>
      </c>
      <c r="AG18" s="290">
        <f t="shared" si="21"/>
        <v>61972868</v>
      </c>
      <c r="AH18" s="296" t="s">
        <v>305</v>
      </c>
      <c r="AJ18" s="297"/>
      <c r="AK18" s="300"/>
      <c r="AL18" s="291">
        <f aca="true" t="shared" si="22" ref="AL18:AR18">SUM(AL20:AL24)</f>
        <v>15031706</v>
      </c>
      <c r="AM18" s="288">
        <f t="shared" si="22"/>
        <v>1482703</v>
      </c>
      <c r="AN18" s="289">
        <f t="shared" si="22"/>
        <v>2263193</v>
      </c>
      <c r="AO18" s="288">
        <f t="shared" si="22"/>
        <v>363374330</v>
      </c>
      <c r="AP18" s="288">
        <f t="shared" si="22"/>
        <v>1906988</v>
      </c>
      <c r="AQ18" s="289">
        <f t="shared" si="22"/>
        <v>15200510</v>
      </c>
      <c r="AR18" s="289">
        <f t="shared" si="22"/>
        <v>4819969</v>
      </c>
      <c r="AS18" s="296" t="s">
        <v>305</v>
      </c>
      <c r="AU18" s="297"/>
      <c r="AV18" s="300"/>
      <c r="AW18" s="288">
        <f aca="true" t="shared" si="23" ref="AW18:BC18">SUM(AW20:AW24)</f>
        <v>6377287</v>
      </c>
      <c r="AX18" s="288">
        <f t="shared" si="23"/>
        <v>4564590</v>
      </c>
      <c r="AY18" s="290">
        <f t="shared" si="23"/>
        <v>2073895</v>
      </c>
      <c r="AZ18" s="288">
        <f t="shared" si="23"/>
        <v>2763018</v>
      </c>
      <c r="BA18" s="288">
        <f t="shared" si="23"/>
        <v>3136856</v>
      </c>
      <c r="BB18" s="288">
        <f t="shared" si="23"/>
        <v>2826012</v>
      </c>
      <c r="BC18" s="289">
        <f t="shared" si="23"/>
        <v>31205905</v>
      </c>
      <c r="BD18" s="296" t="s">
        <v>305</v>
      </c>
      <c r="BF18" s="297"/>
      <c r="BG18" s="300"/>
      <c r="BH18" s="288">
        <f aca="true" t="shared" si="24" ref="BH18:BN18">SUM(BH20:BH24)</f>
        <v>5876972</v>
      </c>
      <c r="BI18" s="288">
        <f t="shared" si="24"/>
        <v>2388710</v>
      </c>
      <c r="BJ18" s="289">
        <f t="shared" si="24"/>
        <v>4433049</v>
      </c>
      <c r="BK18" s="288">
        <f t="shared" si="24"/>
        <v>2361953</v>
      </c>
      <c r="BL18" s="288">
        <f t="shared" si="24"/>
        <v>8927987</v>
      </c>
      <c r="BM18" s="288">
        <f t="shared" si="24"/>
        <v>689920</v>
      </c>
      <c r="BN18" s="289">
        <f t="shared" si="24"/>
        <v>1458670</v>
      </c>
      <c r="BO18" s="296" t="s">
        <v>305</v>
      </c>
      <c r="BQ18" s="297"/>
      <c r="BR18" s="300"/>
      <c r="BS18" s="288">
        <f aca="true" t="shared" si="25" ref="BS18:BY18">SUM(BS20:BS24)</f>
        <v>1054860</v>
      </c>
      <c r="BT18" s="288">
        <f t="shared" si="25"/>
        <v>16390</v>
      </c>
      <c r="BU18" s="289">
        <f t="shared" si="25"/>
        <v>388368</v>
      </c>
      <c r="BV18" s="288">
        <f t="shared" si="25"/>
        <v>621910</v>
      </c>
      <c r="BW18" s="288">
        <f t="shared" si="25"/>
        <v>143678</v>
      </c>
      <c r="BX18" s="288">
        <f t="shared" si="25"/>
        <v>4416201</v>
      </c>
      <c r="BY18" s="289">
        <f t="shared" si="25"/>
        <v>1172659</v>
      </c>
      <c r="BZ18" s="296" t="s">
        <v>305</v>
      </c>
      <c r="CB18" s="297"/>
      <c r="CC18" s="300"/>
      <c r="CD18" s="288">
        <f>SUM(CD20:CD24)</f>
        <v>770982</v>
      </c>
      <c r="CE18" s="288">
        <f>SUM(CE20:CE24)</f>
        <v>40938</v>
      </c>
      <c r="CF18" s="288">
        <f>SUM(CF20:CF24)</f>
        <v>951310</v>
      </c>
      <c r="CG18" s="289">
        <f>SUM(CG20:CG24)</f>
        <v>40515461</v>
      </c>
      <c r="CH18" s="288">
        <f>SUM(CH20:CH24)</f>
        <v>1195866393</v>
      </c>
      <c r="CI18" s="288">
        <f>IF(CH$8&gt;0,(CH18/CH$8)*100,0)</f>
        <v>0.25329235683738516</v>
      </c>
      <c r="CJ18" s="288">
        <f>SUM(CJ20:CJ24)</f>
        <v>2369187343</v>
      </c>
      <c r="CK18" s="288">
        <f>IF(CJ$8&gt;0,(CJ18/CJ$8)*100,0)</f>
        <v>0.5101740110612049</v>
      </c>
      <c r="CL18" s="292">
        <f>CH18-CJ18</f>
        <v>-1173320950</v>
      </c>
      <c r="CM18" s="293">
        <f>IF(CJ18=0,0,((CL18/CJ18)*100))</f>
        <v>-49.52419459215387</v>
      </c>
    </row>
    <row r="19" spans="1:91" s="299" customFormat="1" ht="15" customHeight="1">
      <c r="A19" s="296" t="s">
        <v>306</v>
      </c>
      <c r="C19" s="297"/>
      <c r="D19" s="300"/>
      <c r="E19" s="288"/>
      <c r="F19" s="288"/>
      <c r="G19" s="289"/>
      <c r="H19" s="288"/>
      <c r="I19" s="288"/>
      <c r="J19" s="288"/>
      <c r="K19" s="289"/>
      <c r="L19" s="296" t="s">
        <v>306</v>
      </c>
      <c r="N19" s="297"/>
      <c r="O19" s="300"/>
      <c r="P19" s="288"/>
      <c r="Q19" s="289"/>
      <c r="R19" s="289"/>
      <c r="S19" s="288"/>
      <c r="T19" s="288"/>
      <c r="U19" s="289"/>
      <c r="V19" s="289"/>
      <c r="W19" s="296" t="s">
        <v>306</v>
      </c>
      <c r="Y19" s="297"/>
      <c r="Z19" s="300"/>
      <c r="AA19" s="288"/>
      <c r="AB19" s="288"/>
      <c r="AC19" s="289"/>
      <c r="AD19" s="288"/>
      <c r="AE19" s="288"/>
      <c r="AF19" s="288"/>
      <c r="AG19" s="290"/>
      <c r="AH19" s="296" t="s">
        <v>306</v>
      </c>
      <c r="AJ19" s="297"/>
      <c r="AK19" s="300"/>
      <c r="AL19" s="291"/>
      <c r="AM19" s="288"/>
      <c r="AN19" s="289"/>
      <c r="AO19" s="288"/>
      <c r="AP19" s="288"/>
      <c r="AQ19" s="289"/>
      <c r="AR19" s="289"/>
      <c r="AS19" s="296" t="s">
        <v>306</v>
      </c>
      <c r="AU19" s="297"/>
      <c r="AV19" s="300"/>
      <c r="AW19" s="288"/>
      <c r="AX19" s="288"/>
      <c r="AY19" s="290"/>
      <c r="AZ19" s="288"/>
      <c r="BA19" s="288"/>
      <c r="BB19" s="288"/>
      <c r="BC19" s="289"/>
      <c r="BD19" s="296" t="s">
        <v>306</v>
      </c>
      <c r="BF19" s="297"/>
      <c r="BG19" s="300"/>
      <c r="BH19" s="288"/>
      <c r="BI19" s="288"/>
      <c r="BJ19" s="289"/>
      <c r="BK19" s="288"/>
      <c r="BL19" s="288"/>
      <c r="BM19" s="288"/>
      <c r="BN19" s="289"/>
      <c r="BO19" s="296" t="s">
        <v>306</v>
      </c>
      <c r="BQ19" s="297"/>
      <c r="BR19" s="300"/>
      <c r="BS19" s="288"/>
      <c r="BT19" s="288"/>
      <c r="BU19" s="289"/>
      <c r="BV19" s="288"/>
      <c r="BW19" s="288"/>
      <c r="BX19" s="288"/>
      <c r="BY19" s="289"/>
      <c r="BZ19" s="296" t="s">
        <v>306</v>
      </c>
      <c r="CB19" s="297"/>
      <c r="CC19" s="300"/>
      <c r="CD19" s="288"/>
      <c r="CE19" s="288"/>
      <c r="CF19" s="288"/>
      <c r="CG19" s="289"/>
      <c r="CH19" s="288"/>
      <c r="CI19" s="288"/>
      <c r="CJ19" s="288"/>
      <c r="CK19" s="288"/>
      <c r="CL19" s="292"/>
      <c r="CM19" s="293"/>
    </row>
    <row r="20" spans="1:91" s="299" customFormat="1" ht="15" customHeight="1">
      <c r="A20" s="295"/>
      <c r="B20" s="529" t="s">
        <v>224</v>
      </c>
      <c r="C20" s="530"/>
      <c r="D20" s="300"/>
      <c r="E20" s="301">
        <v>100000000</v>
      </c>
      <c r="F20" s="301">
        <v>0</v>
      </c>
      <c r="G20" s="302">
        <v>0</v>
      </c>
      <c r="H20" s="301">
        <v>558000</v>
      </c>
      <c r="I20" s="301">
        <v>0</v>
      </c>
      <c r="J20" s="301">
        <v>0</v>
      </c>
      <c r="K20" s="302">
        <v>0</v>
      </c>
      <c r="L20" s="295"/>
      <c r="M20" s="529" t="s">
        <v>224</v>
      </c>
      <c r="N20" s="530"/>
      <c r="O20" s="300"/>
      <c r="P20" s="301">
        <v>0</v>
      </c>
      <c r="Q20" s="302">
        <v>0</v>
      </c>
      <c r="R20" s="302">
        <v>0</v>
      </c>
      <c r="S20" s="301">
        <v>0</v>
      </c>
      <c r="T20" s="301">
        <v>0</v>
      </c>
      <c r="U20" s="302">
        <v>0</v>
      </c>
      <c r="V20" s="302">
        <v>0</v>
      </c>
      <c r="W20" s="295"/>
      <c r="X20" s="529" t="s">
        <v>224</v>
      </c>
      <c r="Y20" s="530"/>
      <c r="Z20" s="300"/>
      <c r="AA20" s="301">
        <v>0</v>
      </c>
      <c r="AB20" s="301">
        <v>0</v>
      </c>
      <c r="AC20" s="302">
        <v>0</v>
      </c>
      <c r="AD20" s="301">
        <v>0</v>
      </c>
      <c r="AE20" s="301">
        <v>0</v>
      </c>
      <c r="AF20" s="301">
        <v>0</v>
      </c>
      <c r="AG20" s="303">
        <v>0</v>
      </c>
      <c r="AH20" s="295"/>
      <c r="AI20" s="529" t="s">
        <v>224</v>
      </c>
      <c r="AJ20" s="530"/>
      <c r="AK20" s="300"/>
      <c r="AL20" s="304">
        <v>30000</v>
      </c>
      <c r="AM20" s="301">
        <v>0</v>
      </c>
      <c r="AN20" s="302">
        <v>0</v>
      </c>
      <c r="AO20" s="301">
        <v>0</v>
      </c>
      <c r="AP20" s="301">
        <v>0</v>
      </c>
      <c r="AQ20" s="302">
        <v>0</v>
      </c>
      <c r="AR20" s="302">
        <v>0</v>
      </c>
      <c r="AS20" s="295"/>
      <c r="AT20" s="529" t="s">
        <v>224</v>
      </c>
      <c r="AU20" s="530"/>
      <c r="AV20" s="300"/>
      <c r="AW20" s="301">
        <v>0</v>
      </c>
      <c r="AX20" s="301">
        <v>0</v>
      </c>
      <c r="AY20" s="303">
        <v>0</v>
      </c>
      <c r="AZ20" s="301">
        <v>0</v>
      </c>
      <c r="BA20" s="301">
        <v>0</v>
      </c>
      <c r="BB20" s="301">
        <v>0</v>
      </c>
      <c r="BC20" s="302">
        <v>0</v>
      </c>
      <c r="BD20" s="295"/>
      <c r="BE20" s="529" t="s">
        <v>224</v>
      </c>
      <c r="BF20" s="530"/>
      <c r="BG20" s="300"/>
      <c r="BH20" s="301">
        <v>0</v>
      </c>
      <c r="BI20" s="301">
        <v>0</v>
      </c>
      <c r="BJ20" s="302">
        <v>0</v>
      </c>
      <c r="BK20" s="301">
        <v>0</v>
      </c>
      <c r="BL20" s="301">
        <v>0</v>
      </c>
      <c r="BM20" s="301">
        <v>0</v>
      </c>
      <c r="BN20" s="302">
        <v>0</v>
      </c>
      <c r="BO20" s="295"/>
      <c r="BP20" s="529" t="s">
        <v>224</v>
      </c>
      <c r="BQ20" s="530"/>
      <c r="BR20" s="300"/>
      <c r="BS20" s="301">
        <v>0</v>
      </c>
      <c r="BT20" s="301">
        <v>0</v>
      </c>
      <c r="BU20" s="302">
        <v>0</v>
      </c>
      <c r="BV20" s="301">
        <v>0</v>
      </c>
      <c r="BW20" s="301">
        <v>0</v>
      </c>
      <c r="BX20" s="301">
        <v>0</v>
      </c>
      <c r="BY20" s="302">
        <v>0</v>
      </c>
      <c r="BZ20" s="295"/>
      <c r="CA20" s="529" t="s">
        <v>224</v>
      </c>
      <c r="CB20" s="530"/>
      <c r="CC20" s="300"/>
      <c r="CD20" s="301">
        <v>0</v>
      </c>
      <c r="CE20" s="301">
        <v>0</v>
      </c>
      <c r="CF20" s="301">
        <v>0</v>
      </c>
      <c r="CG20" s="302">
        <v>0</v>
      </c>
      <c r="CH20" s="301">
        <f>SUM(E20:CG20)</f>
        <v>100588000</v>
      </c>
      <c r="CI20" s="288">
        <f>IF(CH$8&gt;0,(CH20/CH$8)*100,0)</f>
        <v>0.021305199091382863</v>
      </c>
      <c r="CJ20" s="301">
        <v>535425352</v>
      </c>
      <c r="CK20" s="288">
        <f>IF(CJ$8&gt;0,(CJ20/CJ$8)*100,0)</f>
        <v>0.11529696047920238</v>
      </c>
      <c r="CL20" s="292">
        <f>CH20-CJ20</f>
        <v>-434837352</v>
      </c>
      <c r="CM20" s="293">
        <f>IF(CJ20=0,0,((CL20/CJ20)*100))</f>
        <v>-81.21344093546023</v>
      </c>
    </row>
    <row r="21" spans="1:91" s="299" customFormat="1" ht="15" customHeight="1">
      <c r="A21" s="295"/>
      <c r="B21" s="529" t="s">
        <v>225</v>
      </c>
      <c r="C21" s="530"/>
      <c r="D21" s="300"/>
      <c r="E21" s="301">
        <v>0</v>
      </c>
      <c r="F21" s="301">
        <v>0</v>
      </c>
      <c r="G21" s="302">
        <v>0</v>
      </c>
      <c r="H21" s="301">
        <v>0</v>
      </c>
      <c r="I21" s="301">
        <v>0</v>
      </c>
      <c r="J21" s="301">
        <v>0</v>
      </c>
      <c r="K21" s="302">
        <v>0</v>
      </c>
      <c r="L21" s="295"/>
      <c r="M21" s="529" t="s">
        <v>225</v>
      </c>
      <c r="N21" s="530"/>
      <c r="O21" s="300"/>
      <c r="P21" s="301">
        <v>0</v>
      </c>
      <c r="Q21" s="302">
        <v>0</v>
      </c>
      <c r="R21" s="302">
        <v>0</v>
      </c>
      <c r="S21" s="301">
        <v>0</v>
      </c>
      <c r="T21" s="301">
        <v>0</v>
      </c>
      <c r="U21" s="302">
        <v>0</v>
      </c>
      <c r="V21" s="302">
        <v>0</v>
      </c>
      <c r="W21" s="295"/>
      <c r="X21" s="529" t="s">
        <v>225</v>
      </c>
      <c r="Y21" s="530"/>
      <c r="Z21" s="300"/>
      <c r="AA21" s="301">
        <v>0</v>
      </c>
      <c r="AB21" s="301">
        <v>0</v>
      </c>
      <c r="AC21" s="302">
        <v>0</v>
      </c>
      <c r="AD21" s="301">
        <v>0</v>
      </c>
      <c r="AE21" s="301">
        <v>0</v>
      </c>
      <c r="AF21" s="301">
        <v>0</v>
      </c>
      <c r="AG21" s="303">
        <v>0</v>
      </c>
      <c r="AH21" s="295"/>
      <c r="AI21" s="529" t="s">
        <v>225</v>
      </c>
      <c r="AJ21" s="530"/>
      <c r="AK21" s="300"/>
      <c r="AL21" s="304">
        <v>0</v>
      </c>
      <c r="AM21" s="301">
        <v>0</v>
      </c>
      <c r="AN21" s="302">
        <v>0</v>
      </c>
      <c r="AO21" s="301">
        <v>0</v>
      </c>
      <c r="AP21" s="301">
        <v>0</v>
      </c>
      <c r="AQ21" s="302">
        <v>0</v>
      </c>
      <c r="AR21" s="302">
        <v>0</v>
      </c>
      <c r="AS21" s="295"/>
      <c r="AT21" s="529" t="s">
        <v>225</v>
      </c>
      <c r="AU21" s="530"/>
      <c r="AV21" s="300"/>
      <c r="AW21" s="301">
        <v>0</v>
      </c>
      <c r="AX21" s="301">
        <v>0</v>
      </c>
      <c r="AY21" s="303">
        <v>0</v>
      </c>
      <c r="AZ21" s="301">
        <v>0</v>
      </c>
      <c r="BA21" s="301">
        <v>0</v>
      </c>
      <c r="BB21" s="301">
        <v>0</v>
      </c>
      <c r="BC21" s="302">
        <v>0</v>
      </c>
      <c r="BD21" s="295"/>
      <c r="BE21" s="529" t="s">
        <v>225</v>
      </c>
      <c r="BF21" s="530"/>
      <c r="BG21" s="300"/>
      <c r="BH21" s="301">
        <v>0</v>
      </c>
      <c r="BI21" s="301">
        <v>0</v>
      </c>
      <c r="BJ21" s="302">
        <v>0</v>
      </c>
      <c r="BK21" s="301">
        <v>0</v>
      </c>
      <c r="BL21" s="301">
        <v>0</v>
      </c>
      <c r="BM21" s="301">
        <v>0</v>
      </c>
      <c r="BN21" s="302">
        <v>0</v>
      </c>
      <c r="BO21" s="295"/>
      <c r="BP21" s="529" t="s">
        <v>225</v>
      </c>
      <c r="BQ21" s="530"/>
      <c r="BR21" s="300"/>
      <c r="BS21" s="301">
        <v>0</v>
      </c>
      <c r="BT21" s="301">
        <v>0</v>
      </c>
      <c r="BU21" s="302">
        <v>0</v>
      </c>
      <c r="BV21" s="301">
        <v>0</v>
      </c>
      <c r="BW21" s="301">
        <v>0</v>
      </c>
      <c r="BX21" s="301">
        <v>0</v>
      </c>
      <c r="BY21" s="302">
        <v>0</v>
      </c>
      <c r="BZ21" s="295"/>
      <c r="CA21" s="529" t="s">
        <v>225</v>
      </c>
      <c r="CB21" s="530"/>
      <c r="CC21" s="300"/>
      <c r="CD21" s="301">
        <v>0</v>
      </c>
      <c r="CE21" s="301">
        <v>0</v>
      </c>
      <c r="CF21" s="301">
        <v>0</v>
      </c>
      <c r="CG21" s="302">
        <v>0</v>
      </c>
      <c r="CH21" s="301">
        <f>SUM(E21:CG21)</f>
        <v>0</v>
      </c>
      <c r="CI21" s="288">
        <f>IF(CH$8&gt;0,(CH21/CH$8)*100,0)</f>
        <v>0</v>
      </c>
      <c r="CJ21" s="301">
        <v>0</v>
      </c>
      <c r="CK21" s="288">
        <f>IF(CJ$8&gt;0,(CJ21/CJ$8)*100,0)</f>
        <v>0</v>
      </c>
      <c r="CL21" s="292">
        <f>CH21-CJ21</f>
        <v>0</v>
      </c>
      <c r="CM21" s="293">
        <f>IF(CJ21=0,0,((CL21/CJ21)*100))</f>
        <v>0</v>
      </c>
    </row>
    <row r="22" spans="1:91" s="299" customFormat="1" ht="15" customHeight="1">
      <c r="A22" s="295"/>
      <c r="B22" s="529" t="s">
        <v>307</v>
      </c>
      <c r="C22" s="530"/>
      <c r="D22" s="300"/>
      <c r="E22" s="301">
        <v>0</v>
      </c>
      <c r="F22" s="301">
        <v>0</v>
      </c>
      <c r="G22" s="302">
        <v>0</v>
      </c>
      <c r="H22" s="301">
        <v>0</v>
      </c>
      <c r="I22" s="301">
        <v>0</v>
      </c>
      <c r="J22" s="301">
        <v>0</v>
      </c>
      <c r="K22" s="302">
        <v>0</v>
      </c>
      <c r="L22" s="295"/>
      <c r="M22" s="529" t="s">
        <v>307</v>
      </c>
      <c r="N22" s="530"/>
      <c r="O22" s="300"/>
      <c r="P22" s="301">
        <v>0</v>
      </c>
      <c r="Q22" s="302">
        <v>0</v>
      </c>
      <c r="R22" s="302">
        <v>0</v>
      </c>
      <c r="S22" s="301">
        <v>0</v>
      </c>
      <c r="T22" s="301">
        <v>0</v>
      </c>
      <c r="U22" s="302">
        <v>0</v>
      </c>
      <c r="V22" s="302">
        <v>0</v>
      </c>
      <c r="W22" s="295"/>
      <c r="X22" s="529" t="s">
        <v>307</v>
      </c>
      <c r="Y22" s="530"/>
      <c r="Z22" s="300"/>
      <c r="AA22" s="301">
        <v>0</v>
      </c>
      <c r="AB22" s="301">
        <v>0</v>
      </c>
      <c r="AC22" s="302">
        <v>0</v>
      </c>
      <c r="AD22" s="301">
        <v>0</v>
      </c>
      <c r="AE22" s="301">
        <v>0</v>
      </c>
      <c r="AF22" s="301">
        <v>0</v>
      </c>
      <c r="AG22" s="303">
        <v>0</v>
      </c>
      <c r="AH22" s="295"/>
      <c r="AI22" s="529" t="s">
        <v>307</v>
      </c>
      <c r="AJ22" s="530"/>
      <c r="AK22" s="300"/>
      <c r="AL22" s="304">
        <v>0</v>
      </c>
      <c r="AM22" s="301">
        <v>0</v>
      </c>
      <c r="AN22" s="302">
        <v>0</v>
      </c>
      <c r="AO22" s="301">
        <v>0</v>
      </c>
      <c r="AP22" s="301">
        <v>0</v>
      </c>
      <c r="AQ22" s="302">
        <v>0</v>
      </c>
      <c r="AR22" s="302">
        <v>0</v>
      </c>
      <c r="AS22" s="295"/>
      <c r="AT22" s="529" t="s">
        <v>307</v>
      </c>
      <c r="AU22" s="530"/>
      <c r="AV22" s="300"/>
      <c r="AW22" s="301">
        <v>0</v>
      </c>
      <c r="AX22" s="301">
        <v>0</v>
      </c>
      <c r="AY22" s="303">
        <v>0</v>
      </c>
      <c r="AZ22" s="301">
        <v>0</v>
      </c>
      <c r="BA22" s="301">
        <v>0</v>
      </c>
      <c r="BB22" s="301">
        <v>0</v>
      </c>
      <c r="BC22" s="302">
        <v>0</v>
      </c>
      <c r="BD22" s="295"/>
      <c r="BE22" s="529" t="s">
        <v>307</v>
      </c>
      <c r="BF22" s="530"/>
      <c r="BG22" s="300"/>
      <c r="BH22" s="301">
        <v>0</v>
      </c>
      <c r="BI22" s="301">
        <v>0</v>
      </c>
      <c r="BJ22" s="302">
        <v>0</v>
      </c>
      <c r="BK22" s="301">
        <v>0</v>
      </c>
      <c r="BL22" s="301">
        <v>0</v>
      </c>
      <c r="BM22" s="301">
        <v>0</v>
      </c>
      <c r="BN22" s="302">
        <v>0</v>
      </c>
      <c r="BO22" s="295"/>
      <c r="BP22" s="529" t="s">
        <v>307</v>
      </c>
      <c r="BQ22" s="530"/>
      <c r="BR22" s="300"/>
      <c r="BS22" s="301">
        <v>0</v>
      </c>
      <c r="BT22" s="301">
        <v>0</v>
      </c>
      <c r="BU22" s="302">
        <v>0</v>
      </c>
      <c r="BV22" s="301">
        <v>0</v>
      </c>
      <c r="BW22" s="301">
        <v>0</v>
      </c>
      <c r="BX22" s="301">
        <v>0</v>
      </c>
      <c r="BY22" s="302">
        <v>0</v>
      </c>
      <c r="BZ22" s="295"/>
      <c r="CA22" s="529" t="s">
        <v>307</v>
      </c>
      <c r="CB22" s="530"/>
      <c r="CC22" s="300"/>
      <c r="CD22" s="301">
        <v>0</v>
      </c>
      <c r="CE22" s="301">
        <v>0</v>
      </c>
      <c r="CF22" s="301">
        <v>0</v>
      </c>
      <c r="CG22" s="302">
        <v>0</v>
      </c>
      <c r="CH22" s="301">
        <f>SUM(E22:CG22)</f>
        <v>0</v>
      </c>
      <c r="CI22" s="288">
        <f>IF(CH$8&gt;0,(CH22/CH$8)*100,0)</f>
        <v>0</v>
      </c>
      <c r="CJ22" s="301">
        <v>0</v>
      </c>
      <c r="CK22" s="288">
        <f>IF(CJ$8&gt;0,(CJ22/CJ$8)*100,0)</f>
        <v>0</v>
      </c>
      <c r="CL22" s="292">
        <f>CH22-CJ22</f>
        <v>0</v>
      </c>
      <c r="CM22" s="293">
        <f>IF(CJ22=0,0,((CL22/CJ22)*100))</f>
        <v>0</v>
      </c>
    </row>
    <row r="23" spans="1:91" s="299" customFormat="1" ht="15" customHeight="1">
      <c r="A23" s="295"/>
      <c r="B23" s="529" t="s">
        <v>308</v>
      </c>
      <c r="C23" s="530"/>
      <c r="D23" s="300"/>
      <c r="E23" s="301">
        <v>0</v>
      </c>
      <c r="F23" s="301">
        <v>0</v>
      </c>
      <c r="G23" s="302">
        <v>0</v>
      </c>
      <c r="H23" s="301">
        <v>0</v>
      </c>
      <c r="I23" s="301">
        <v>0</v>
      </c>
      <c r="J23" s="301">
        <v>0</v>
      </c>
      <c r="K23" s="302">
        <v>0</v>
      </c>
      <c r="L23" s="295"/>
      <c r="M23" s="529" t="s">
        <v>308</v>
      </c>
      <c r="N23" s="530"/>
      <c r="O23" s="300"/>
      <c r="P23" s="301">
        <v>0</v>
      </c>
      <c r="Q23" s="302">
        <v>0</v>
      </c>
      <c r="R23" s="302">
        <v>0</v>
      </c>
      <c r="S23" s="301">
        <v>0</v>
      </c>
      <c r="T23" s="301">
        <v>0</v>
      </c>
      <c r="U23" s="302">
        <v>0</v>
      </c>
      <c r="V23" s="302">
        <v>0</v>
      </c>
      <c r="W23" s="295"/>
      <c r="X23" s="529" t="s">
        <v>308</v>
      </c>
      <c r="Y23" s="530"/>
      <c r="Z23" s="300"/>
      <c r="AA23" s="301">
        <v>0</v>
      </c>
      <c r="AB23" s="301">
        <v>0</v>
      </c>
      <c r="AC23" s="302">
        <v>0</v>
      </c>
      <c r="AD23" s="301">
        <v>0</v>
      </c>
      <c r="AE23" s="301">
        <v>0</v>
      </c>
      <c r="AF23" s="301">
        <v>0</v>
      </c>
      <c r="AG23" s="303">
        <v>0</v>
      </c>
      <c r="AH23" s="295"/>
      <c r="AI23" s="529" t="s">
        <v>308</v>
      </c>
      <c r="AJ23" s="530"/>
      <c r="AK23" s="300"/>
      <c r="AL23" s="304">
        <v>0</v>
      </c>
      <c r="AM23" s="301">
        <v>0</v>
      </c>
      <c r="AN23" s="302">
        <v>0</v>
      </c>
      <c r="AO23" s="301">
        <v>0</v>
      </c>
      <c r="AP23" s="301">
        <v>0</v>
      </c>
      <c r="AQ23" s="302">
        <v>0</v>
      </c>
      <c r="AR23" s="302">
        <v>0</v>
      </c>
      <c r="AS23" s="295"/>
      <c r="AT23" s="529" t="s">
        <v>308</v>
      </c>
      <c r="AU23" s="530"/>
      <c r="AV23" s="300"/>
      <c r="AW23" s="301">
        <v>0</v>
      </c>
      <c r="AX23" s="301">
        <v>0</v>
      </c>
      <c r="AY23" s="303">
        <v>0</v>
      </c>
      <c r="AZ23" s="301">
        <v>0</v>
      </c>
      <c r="BA23" s="301">
        <v>0</v>
      </c>
      <c r="BB23" s="301">
        <v>0</v>
      </c>
      <c r="BC23" s="302">
        <v>0</v>
      </c>
      <c r="BD23" s="295"/>
      <c r="BE23" s="529" t="s">
        <v>308</v>
      </c>
      <c r="BF23" s="530"/>
      <c r="BG23" s="300"/>
      <c r="BH23" s="301">
        <v>0</v>
      </c>
      <c r="BI23" s="301">
        <v>0</v>
      </c>
      <c r="BJ23" s="302">
        <v>0</v>
      </c>
      <c r="BK23" s="301">
        <v>0</v>
      </c>
      <c r="BL23" s="301">
        <v>0</v>
      </c>
      <c r="BM23" s="301">
        <v>0</v>
      </c>
      <c r="BN23" s="302">
        <v>0</v>
      </c>
      <c r="BO23" s="295"/>
      <c r="BP23" s="529" t="s">
        <v>308</v>
      </c>
      <c r="BQ23" s="530"/>
      <c r="BR23" s="300"/>
      <c r="BS23" s="301">
        <v>0</v>
      </c>
      <c r="BT23" s="301">
        <v>0</v>
      </c>
      <c r="BU23" s="302">
        <v>0</v>
      </c>
      <c r="BV23" s="301">
        <v>0</v>
      </c>
      <c r="BW23" s="301">
        <v>0</v>
      </c>
      <c r="BX23" s="301">
        <v>0</v>
      </c>
      <c r="BY23" s="302">
        <v>0</v>
      </c>
      <c r="BZ23" s="295"/>
      <c r="CA23" s="529" t="s">
        <v>308</v>
      </c>
      <c r="CB23" s="530"/>
      <c r="CC23" s="300"/>
      <c r="CD23" s="301">
        <v>0</v>
      </c>
      <c r="CE23" s="301">
        <v>0</v>
      </c>
      <c r="CF23" s="301">
        <v>0</v>
      </c>
      <c r="CG23" s="302">
        <v>0</v>
      </c>
      <c r="CH23" s="301">
        <f>SUM(E23:CG23)</f>
        <v>0</v>
      </c>
      <c r="CI23" s="288">
        <f>IF(CH$8&gt;0,(CH23/CH$8)*100,0)</f>
        <v>0</v>
      </c>
      <c r="CJ23" s="301">
        <v>0</v>
      </c>
      <c r="CK23" s="288">
        <f>IF(CJ$8&gt;0,(CJ23/CJ$8)*100,0)</f>
        <v>0</v>
      </c>
      <c r="CL23" s="292">
        <f>CH23-CJ23</f>
        <v>0</v>
      </c>
      <c r="CM23" s="293">
        <f>IF(CJ23=0,0,((CL23/CJ23)*100))</f>
        <v>0</v>
      </c>
    </row>
    <row r="24" spans="1:91" s="299" customFormat="1" ht="15" customHeight="1">
      <c r="A24" s="295"/>
      <c r="B24" s="529" t="s">
        <v>226</v>
      </c>
      <c r="C24" s="530"/>
      <c r="D24" s="300"/>
      <c r="E24" s="301">
        <v>76782652</v>
      </c>
      <c r="F24" s="301">
        <v>9446198</v>
      </c>
      <c r="G24" s="302">
        <v>24892143</v>
      </c>
      <c r="H24" s="301">
        <v>37344078</v>
      </c>
      <c r="I24" s="301">
        <v>67428966</v>
      </c>
      <c r="J24" s="301">
        <v>37770423</v>
      </c>
      <c r="K24" s="302">
        <v>28682392</v>
      </c>
      <c r="L24" s="295"/>
      <c r="M24" s="529" t="s">
        <v>226</v>
      </c>
      <c r="N24" s="530"/>
      <c r="O24" s="300"/>
      <c r="P24" s="301">
        <v>29062688</v>
      </c>
      <c r="Q24" s="302">
        <v>121543696</v>
      </c>
      <c r="R24" s="302">
        <v>10423434</v>
      </c>
      <c r="S24" s="301">
        <v>2675060</v>
      </c>
      <c r="T24" s="301">
        <v>10030100</v>
      </c>
      <c r="U24" s="302">
        <v>7092349</v>
      </c>
      <c r="V24" s="302">
        <v>14977305</v>
      </c>
      <c r="W24" s="295"/>
      <c r="X24" s="529" t="s">
        <v>226</v>
      </c>
      <c r="Y24" s="530"/>
      <c r="Z24" s="300"/>
      <c r="AA24" s="301">
        <v>4050688</v>
      </c>
      <c r="AB24" s="301">
        <v>1067500</v>
      </c>
      <c r="AC24" s="302">
        <v>2679649</v>
      </c>
      <c r="AD24" s="301">
        <v>7444546</v>
      </c>
      <c r="AE24" s="301">
        <v>4967489</v>
      </c>
      <c r="AF24" s="301">
        <v>1717189</v>
      </c>
      <c r="AG24" s="303">
        <v>61972868</v>
      </c>
      <c r="AH24" s="295"/>
      <c r="AI24" s="529" t="s">
        <v>226</v>
      </c>
      <c r="AJ24" s="530"/>
      <c r="AK24" s="300"/>
      <c r="AL24" s="304">
        <v>15001706</v>
      </c>
      <c r="AM24" s="301">
        <v>1482703</v>
      </c>
      <c r="AN24" s="302">
        <v>2263193</v>
      </c>
      <c r="AO24" s="301">
        <v>363374330</v>
      </c>
      <c r="AP24" s="301">
        <v>1906988</v>
      </c>
      <c r="AQ24" s="302">
        <v>15200510</v>
      </c>
      <c r="AR24" s="302">
        <v>4819969</v>
      </c>
      <c r="AS24" s="295"/>
      <c r="AT24" s="529" t="s">
        <v>226</v>
      </c>
      <c r="AU24" s="530"/>
      <c r="AV24" s="300"/>
      <c r="AW24" s="301">
        <v>6377287</v>
      </c>
      <c r="AX24" s="301">
        <v>4564590</v>
      </c>
      <c r="AY24" s="303">
        <v>2073895</v>
      </c>
      <c r="AZ24" s="301">
        <v>2763018</v>
      </c>
      <c r="BA24" s="301">
        <v>3136856</v>
      </c>
      <c r="BB24" s="301">
        <v>2826012</v>
      </c>
      <c r="BC24" s="302">
        <v>31205905</v>
      </c>
      <c r="BD24" s="295"/>
      <c r="BE24" s="529" t="s">
        <v>226</v>
      </c>
      <c r="BF24" s="530"/>
      <c r="BG24" s="300"/>
      <c r="BH24" s="301">
        <v>5876972</v>
      </c>
      <c r="BI24" s="301">
        <v>2388710</v>
      </c>
      <c r="BJ24" s="302">
        <v>4433049</v>
      </c>
      <c r="BK24" s="301">
        <v>2361953</v>
      </c>
      <c r="BL24" s="301">
        <v>8927987</v>
      </c>
      <c r="BM24" s="301">
        <v>689920</v>
      </c>
      <c r="BN24" s="302">
        <v>1458670</v>
      </c>
      <c r="BO24" s="295"/>
      <c r="BP24" s="529" t="s">
        <v>226</v>
      </c>
      <c r="BQ24" s="530"/>
      <c r="BR24" s="300"/>
      <c r="BS24" s="301">
        <v>1054860</v>
      </c>
      <c r="BT24" s="301">
        <v>16390</v>
      </c>
      <c r="BU24" s="302">
        <v>388368</v>
      </c>
      <c r="BV24" s="301">
        <v>621910</v>
      </c>
      <c r="BW24" s="301">
        <v>143678</v>
      </c>
      <c r="BX24" s="301">
        <v>4416201</v>
      </c>
      <c r="BY24" s="302">
        <v>1172659</v>
      </c>
      <c r="BZ24" s="295"/>
      <c r="CA24" s="529" t="s">
        <v>226</v>
      </c>
      <c r="CB24" s="530"/>
      <c r="CC24" s="300"/>
      <c r="CD24" s="301">
        <v>770982</v>
      </c>
      <c r="CE24" s="301">
        <v>40938</v>
      </c>
      <c r="CF24" s="301">
        <v>951310</v>
      </c>
      <c r="CG24" s="302">
        <v>40515461</v>
      </c>
      <c r="CH24" s="301">
        <f>SUM(E24:CG24)</f>
        <v>1095278393</v>
      </c>
      <c r="CI24" s="288">
        <f>IF(CH$8&gt;0,(CH24/CH$8)*100,0)</f>
        <v>0.23198715774600231</v>
      </c>
      <c r="CJ24" s="301">
        <v>1833761991</v>
      </c>
      <c r="CK24" s="288">
        <f>IF(CJ$8&gt;0,(CJ24/CJ$8)*100,0)</f>
        <v>0.39487705058200245</v>
      </c>
      <c r="CL24" s="292">
        <f>CH24-CJ24</f>
        <v>-738483598</v>
      </c>
      <c r="CM24" s="293">
        <f>IF(CJ24=0,0,((CL24/CJ24)*100))</f>
        <v>-40.271507514303146</v>
      </c>
    </row>
    <row r="25" spans="1:91" s="299" customFormat="1" ht="7.5" customHeight="1">
      <c r="A25" s="295"/>
      <c r="B25" s="296"/>
      <c r="C25" s="297"/>
      <c r="D25" s="300"/>
      <c r="E25" s="288"/>
      <c r="F25" s="288"/>
      <c r="G25" s="289"/>
      <c r="H25" s="288"/>
      <c r="I25" s="288"/>
      <c r="J25" s="288"/>
      <c r="K25" s="289"/>
      <c r="L25" s="295"/>
      <c r="M25" s="296"/>
      <c r="N25" s="297"/>
      <c r="O25" s="300"/>
      <c r="P25" s="288"/>
      <c r="Q25" s="289"/>
      <c r="R25" s="289"/>
      <c r="S25" s="288"/>
      <c r="T25" s="288"/>
      <c r="U25" s="289"/>
      <c r="V25" s="289"/>
      <c r="W25" s="295"/>
      <c r="X25" s="296"/>
      <c r="Y25" s="297"/>
      <c r="Z25" s="300"/>
      <c r="AA25" s="288"/>
      <c r="AB25" s="288"/>
      <c r="AC25" s="289"/>
      <c r="AD25" s="288"/>
      <c r="AE25" s="288"/>
      <c r="AF25" s="288"/>
      <c r="AG25" s="290"/>
      <c r="AH25" s="295"/>
      <c r="AI25" s="296"/>
      <c r="AJ25" s="297"/>
      <c r="AK25" s="300"/>
      <c r="AL25" s="291"/>
      <c r="AM25" s="288"/>
      <c r="AN25" s="289"/>
      <c r="AO25" s="288"/>
      <c r="AP25" s="288"/>
      <c r="AQ25" s="289"/>
      <c r="AR25" s="289"/>
      <c r="AS25" s="295"/>
      <c r="AT25" s="296"/>
      <c r="AU25" s="297"/>
      <c r="AV25" s="300"/>
      <c r="AW25" s="288"/>
      <c r="AX25" s="288"/>
      <c r="AY25" s="290"/>
      <c r="AZ25" s="288"/>
      <c r="BA25" s="288"/>
      <c r="BB25" s="288"/>
      <c r="BC25" s="289"/>
      <c r="BD25" s="295"/>
      <c r="BE25" s="296"/>
      <c r="BF25" s="297"/>
      <c r="BG25" s="300"/>
      <c r="BH25" s="288"/>
      <c r="BI25" s="288"/>
      <c r="BJ25" s="289"/>
      <c r="BK25" s="288"/>
      <c r="BL25" s="288"/>
      <c r="BM25" s="288"/>
      <c r="BN25" s="289"/>
      <c r="BO25" s="295"/>
      <c r="BP25" s="296"/>
      <c r="BQ25" s="297"/>
      <c r="BR25" s="300"/>
      <c r="BS25" s="288"/>
      <c r="BT25" s="288"/>
      <c r="BU25" s="289"/>
      <c r="BV25" s="288"/>
      <c r="BW25" s="288"/>
      <c r="BX25" s="288"/>
      <c r="BY25" s="289"/>
      <c r="BZ25" s="295"/>
      <c r="CA25" s="296"/>
      <c r="CB25" s="297"/>
      <c r="CC25" s="300"/>
      <c r="CD25" s="288"/>
      <c r="CE25" s="288"/>
      <c r="CF25" s="288"/>
      <c r="CG25" s="289"/>
      <c r="CH25" s="288"/>
      <c r="CI25" s="288"/>
      <c r="CJ25" s="288"/>
      <c r="CK25" s="288"/>
      <c r="CL25" s="292"/>
      <c r="CM25" s="293"/>
    </row>
    <row r="26" spans="1:91" s="299" customFormat="1" ht="15" customHeight="1">
      <c r="A26" s="296" t="s">
        <v>309</v>
      </c>
      <c r="C26" s="297"/>
      <c r="D26" s="300"/>
      <c r="E26" s="288">
        <f aca="true" t="shared" si="26" ref="E26:K26">SUM(E27:E35)</f>
        <v>25947950553.659996</v>
      </c>
      <c r="F26" s="288">
        <f t="shared" si="26"/>
        <v>5760960047</v>
      </c>
      <c r="G26" s="289">
        <f t="shared" si="26"/>
        <v>10683922168</v>
      </c>
      <c r="H26" s="288">
        <f t="shared" si="26"/>
        <v>7723618976.080001</v>
      </c>
      <c r="I26" s="288">
        <f t="shared" si="26"/>
        <v>14009968550.849998</v>
      </c>
      <c r="J26" s="288">
        <f t="shared" si="26"/>
        <v>8625275303.09</v>
      </c>
      <c r="K26" s="289">
        <f t="shared" si="26"/>
        <v>5299906548.06</v>
      </c>
      <c r="L26" s="296" t="s">
        <v>309</v>
      </c>
      <c r="N26" s="297"/>
      <c r="O26" s="300"/>
      <c r="P26" s="288">
        <f aca="true" t="shared" si="27" ref="P26:V26">SUM(P27:P35)</f>
        <v>5350684666</v>
      </c>
      <c r="Q26" s="289">
        <f t="shared" si="27"/>
        <v>4504654426</v>
      </c>
      <c r="R26" s="289">
        <f t="shared" si="27"/>
        <v>2998567008.32</v>
      </c>
      <c r="S26" s="288">
        <f t="shared" si="27"/>
        <v>3401870719.65</v>
      </c>
      <c r="T26" s="288">
        <f t="shared" si="27"/>
        <v>2677444113</v>
      </c>
      <c r="U26" s="289">
        <f t="shared" si="27"/>
        <v>1875364629</v>
      </c>
      <c r="V26" s="289">
        <f t="shared" si="27"/>
        <v>1988122026</v>
      </c>
      <c r="W26" s="296" t="s">
        <v>309</v>
      </c>
      <c r="Y26" s="297"/>
      <c r="Z26" s="300"/>
      <c r="AA26" s="288">
        <f aca="true" t="shared" si="28" ref="AA26:AG26">SUM(AA27:AA35)</f>
        <v>3025865917</v>
      </c>
      <c r="AB26" s="288">
        <f t="shared" si="28"/>
        <v>2327096872</v>
      </c>
      <c r="AC26" s="289">
        <f t="shared" si="28"/>
        <v>494356771</v>
      </c>
      <c r="AD26" s="288">
        <f t="shared" si="28"/>
        <v>1212252674</v>
      </c>
      <c r="AE26" s="288">
        <f t="shared" si="28"/>
        <v>944569650</v>
      </c>
      <c r="AF26" s="288">
        <f t="shared" si="28"/>
        <v>499052753</v>
      </c>
      <c r="AG26" s="290">
        <f t="shared" si="28"/>
        <v>4165206828.91</v>
      </c>
      <c r="AH26" s="296" t="s">
        <v>309</v>
      </c>
      <c r="AJ26" s="297"/>
      <c r="AK26" s="300"/>
      <c r="AL26" s="291">
        <f aca="true" t="shared" si="29" ref="AL26:AR26">SUM(AL27:AL35)</f>
        <v>1654790519.61</v>
      </c>
      <c r="AM26" s="288">
        <f t="shared" si="29"/>
        <v>1644250087.6399999</v>
      </c>
      <c r="AN26" s="289">
        <f t="shared" si="29"/>
        <v>1096345777</v>
      </c>
      <c r="AO26" s="288">
        <f t="shared" si="29"/>
        <v>959293448</v>
      </c>
      <c r="AP26" s="288">
        <f t="shared" si="29"/>
        <v>733202427</v>
      </c>
      <c r="AQ26" s="289">
        <f t="shared" si="29"/>
        <v>812688712</v>
      </c>
      <c r="AR26" s="289">
        <f t="shared" si="29"/>
        <v>4000054030</v>
      </c>
      <c r="AS26" s="296" t="s">
        <v>309</v>
      </c>
      <c r="AU26" s="297"/>
      <c r="AV26" s="300"/>
      <c r="AW26" s="288">
        <f aca="true" t="shared" si="30" ref="AW26:BC26">SUM(AW27:AW35)</f>
        <v>2348664913</v>
      </c>
      <c r="AX26" s="288">
        <f t="shared" si="30"/>
        <v>2840576049</v>
      </c>
      <c r="AY26" s="290">
        <f t="shared" si="30"/>
        <v>900258928</v>
      </c>
      <c r="AZ26" s="288">
        <f t="shared" si="30"/>
        <v>2428531731</v>
      </c>
      <c r="BA26" s="288">
        <f t="shared" si="30"/>
        <v>1437294845</v>
      </c>
      <c r="BB26" s="288">
        <f t="shared" si="30"/>
        <v>1044422399</v>
      </c>
      <c r="BC26" s="289">
        <f t="shared" si="30"/>
        <v>3253864353.72</v>
      </c>
      <c r="BD26" s="296" t="s">
        <v>309</v>
      </c>
      <c r="BF26" s="297"/>
      <c r="BG26" s="300"/>
      <c r="BH26" s="288">
        <f aca="true" t="shared" si="31" ref="BH26:BN26">SUM(BH27:BH35)</f>
        <v>968344350</v>
      </c>
      <c r="BI26" s="288">
        <f t="shared" si="31"/>
        <v>776924647</v>
      </c>
      <c r="BJ26" s="289">
        <f t="shared" si="31"/>
        <v>652544039</v>
      </c>
      <c r="BK26" s="288">
        <f t="shared" si="31"/>
        <v>256581930</v>
      </c>
      <c r="BL26" s="288">
        <f t="shared" si="31"/>
        <v>584200039</v>
      </c>
      <c r="BM26" s="288">
        <f t="shared" si="31"/>
        <v>2172367631</v>
      </c>
      <c r="BN26" s="289">
        <f t="shared" si="31"/>
        <v>1125350123</v>
      </c>
      <c r="BO26" s="296" t="s">
        <v>309</v>
      </c>
      <c r="BQ26" s="297"/>
      <c r="BR26" s="300"/>
      <c r="BS26" s="288">
        <f aca="true" t="shared" si="32" ref="BS26:BY26">SUM(BS27:BS35)</f>
        <v>245118405</v>
      </c>
      <c r="BT26" s="288">
        <f t="shared" si="32"/>
        <v>822219629</v>
      </c>
      <c r="BU26" s="289">
        <f t="shared" si="32"/>
        <v>600924415</v>
      </c>
      <c r="BV26" s="288">
        <f t="shared" si="32"/>
        <v>493600311</v>
      </c>
      <c r="BW26" s="288">
        <f t="shared" si="32"/>
        <v>353500166</v>
      </c>
      <c r="BX26" s="288">
        <f t="shared" si="32"/>
        <v>721672472</v>
      </c>
      <c r="BY26" s="289">
        <f t="shared" si="32"/>
        <v>350273510</v>
      </c>
      <c r="BZ26" s="296" t="s">
        <v>309</v>
      </c>
      <c r="CB26" s="297"/>
      <c r="CC26" s="300"/>
      <c r="CD26" s="288">
        <f>SUM(CD27:CD35)</f>
        <v>415682166</v>
      </c>
      <c r="CE26" s="288">
        <f>SUM(CE27:CE35)</f>
        <v>143214159</v>
      </c>
      <c r="CF26" s="288">
        <f>SUM(CF27:CF35)</f>
        <v>141644864</v>
      </c>
      <c r="CG26" s="289">
        <f>SUM(CG27:CG35)</f>
        <v>132912814</v>
      </c>
      <c r="CH26" s="288">
        <f>SUM(CH27:CH35)</f>
        <v>149628025090.59</v>
      </c>
      <c r="CI26" s="288">
        <f aca="true" t="shared" si="33" ref="CI26:CI35">IF(CH$8&gt;0,(CH26/CH$8)*100,0)</f>
        <v>31.69219851478755</v>
      </c>
      <c r="CJ26" s="288">
        <f>SUM(CJ27:CJ35)</f>
        <v>140780284399.15</v>
      </c>
      <c r="CK26" s="288">
        <f aca="true" t="shared" si="34" ref="CK26:CK35">IF(CJ$8&gt;0,(CJ26/CJ$8)*100,0)</f>
        <v>30.31522288959464</v>
      </c>
      <c r="CL26" s="292">
        <f aca="true" t="shared" si="35" ref="CL26:CL35">CH26-CJ26</f>
        <v>8847740691.440002</v>
      </c>
      <c r="CM26" s="293">
        <f aca="true" t="shared" si="36" ref="CM26:CM35">IF(CJ26=0,0,((CL26/CJ26)*100))</f>
        <v>6.284786771956133</v>
      </c>
    </row>
    <row r="27" spans="1:91" s="299" customFormat="1" ht="15" customHeight="1">
      <c r="A27" s="295"/>
      <c r="B27" s="529" t="s">
        <v>227</v>
      </c>
      <c r="C27" s="530"/>
      <c r="D27" s="300"/>
      <c r="E27" s="301">
        <v>8034666235</v>
      </c>
      <c r="F27" s="301">
        <v>247290835</v>
      </c>
      <c r="G27" s="302">
        <v>2672892515</v>
      </c>
      <c r="H27" s="301">
        <v>882000</v>
      </c>
      <c r="I27" s="301">
        <v>873228538</v>
      </c>
      <c r="J27" s="301">
        <v>499748288</v>
      </c>
      <c r="K27" s="302">
        <v>16223685</v>
      </c>
      <c r="L27" s="295"/>
      <c r="M27" s="529" t="s">
        <v>227</v>
      </c>
      <c r="N27" s="530"/>
      <c r="O27" s="300"/>
      <c r="P27" s="301">
        <v>31953440</v>
      </c>
      <c r="Q27" s="302">
        <v>3206000</v>
      </c>
      <c r="R27" s="302">
        <v>0</v>
      </c>
      <c r="S27" s="301">
        <v>35180040</v>
      </c>
      <c r="T27" s="301">
        <v>0</v>
      </c>
      <c r="U27" s="302">
        <v>0</v>
      </c>
      <c r="V27" s="302">
        <v>0</v>
      </c>
      <c r="W27" s="295"/>
      <c r="X27" s="529" t="s">
        <v>227</v>
      </c>
      <c r="Y27" s="530"/>
      <c r="Z27" s="300"/>
      <c r="AA27" s="301">
        <v>1111790</v>
      </c>
      <c r="AB27" s="301">
        <v>0</v>
      </c>
      <c r="AC27" s="302">
        <v>0</v>
      </c>
      <c r="AD27" s="301">
        <v>67590061</v>
      </c>
      <c r="AE27" s="301">
        <v>105996550</v>
      </c>
      <c r="AF27" s="301">
        <v>0</v>
      </c>
      <c r="AG27" s="303">
        <v>9964423</v>
      </c>
      <c r="AH27" s="295"/>
      <c r="AI27" s="529" t="s">
        <v>227</v>
      </c>
      <c r="AJ27" s="530"/>
      <c r="AK27" s="300"/>
      <c r="AL27" s="304">
        <v>0</v>
      </c>
      <c r="AM27" s="301">
        <v>5270764</v>
      </c>
      <c r="AN27" s="302">
        <v>0</v>
      </c>
      <c r="AO27" s="301">
        <v>0</v>
      </c>
      <c r="AP27" s="301">
        <v>0</v>
      </c>
      <c r="AQ27" s="302">
        <v>0</v>
      </c>
      <c r="AR27" s="302">
        <v>0</v>
      </c>
      <c r="AS27" s="295"/>
      <c r="AT27" s="529" t="s">
        <v>227</v>
      </c>
      <c r="AU27" s="530"/>
      <c r="AV27" s="300"/>
      <c r="AW27" s="301">
        <v>0</v>
      </c>
      <c r="AX27" s="301">
        <v>17156650</v>
      </c>
      <c r="AY27" s="303">
        <v>0</v>
      </c>
      <c r="AZ27" s="301">
        <v>0</v>
      </c>
      <c r="BA27" s="301">
        <v>0</v>
      </c>
      <c r="BB27" s="301">
        <v>0</v>
      </c>
      <c r="BC27" s="302">
        <v>0</v>
      </c>
      <c r="BD27" s="295"/>
      <c r="BE27" s="529" t="s">
        <v>227</v>
      </c>
      <c r="BF27" s="530"/>
      <c r="BG27" s="300"/>
      <c r="BH27" s="301">
        <v>0</v>
      </c>
      <c r="BI27" s="301">
        <v>0</v>
      </c>
      <c r="BJ27" s="302">
        <v>0</v>
      </c>
      <c r="BK27" s="301">
        <v>3419356</v>
      </c>
      <c r="BL27" s="301">
        <v>107340000</v>
      </c>
      <c r="BM27" s="301">
        <v>141164720</v>
      </c>
      <c r="BN27" s="302">
        <v>0</v>
      </c>
      <c r="BO27" s="295"/>
      <c r="BP27" s="529" t="s">
        <v>227</v>
      </c>
      <c r="BQ27" s="530"/>
      <c r="BR27" s="300"/>
      <c r="BS27" s="301">
        <v>0</v>
      </c>
      <c r="BT27" s="301">
        <v>0</v>
      </c>
      <c r="BU27" s="302">
        <v>0</v>
      </c>
      <c r="BV27" s="301">
        <v>17128500</v>
      </c>
      <c r="BW27" s="301">
        <v>0</v>
      </c>
      <c r="BX27" s="301">
        <v>0</v>
      </c>
      <c r="BY27" s="302">
        <v>0</v>
      </c>
      <c r="BZ27" s="295"/>
      <c r="CA27" s="529" t="s">
        <v>227</v>
      </c>
      <c r="CB27" s="530"/>
      <c r="CC27" s="300"/>
      <c r="CD27" s="301">
        <v>0</v>
      </c>
      <c r="CE27" s="301">
        <v>0</v>
      </c>
      <c r="CF27" s="301">
        <v>0</v>
      </c>
      <c r="CG27" s="302">
        <v>0</v>
      </c>
      <c r="CH27" s="301">
        <f aca="true" t="shared" si="37" ref="CH27:CH35">SUM(E27:CG27)</f>
        <v>12891414390</v>
      </c>
      <c r="CI27" s="288">
        <f t="shared" si="33"/>
        <v>2.730486242379488</v>
      </c>
      <c r="CJ27" s="301">
        <v>13290203115</v>
      </c>
      <c r="CK27" s="288">
        <f t="shared" si="34"/>
        <v>2.861874241828443</v>
      </c>
      <c r="CL27" s="292">
        <f t="shared" si="35"/>
        <v>-398788725</v>
      </c>
      <c r="CM27" s="293">
        <f t="shared" si="36"/>
        <v>-3.000621747833987</v>
      </c>
    </row>
    <row r="28" spans="1:91" s="299" customFormat="1" ht="15" customHeight="1">
      <c r="A28" s="295"/>
      <c r="B28" s="529" t="s">
        <v>228</v>
      </c>
      <c r="C28" s="530"/>
      <c r="D28" s="300"/>
      <c r="E28" s="301">
        <v>0</v>
      </c>
      <c r="F28" s="301">
        <v>74605960</v>
      </c>
      <c r="G28" s="302">
        <v>2741833</v>
      </c>
      <c r="H28" s="301">
        <v>72602264</v>
      </c>
      <c r="I28" s="301">
        <v>58754889</v>
      </c>
      <c r="J28" s="301">
        <v>16962279</v>
      </c>
      <c r="K28" s="302">
        <v>15097926</v>
      </c>
      <c r="L28" s="295"/>
      <c r="M28" s="529" t="s">
        <v>228</v>
      </c>
      <c r="N28" s="530"/>
      <c r="O28" s="300"/>
      <c r="P28" s="301">
        <v>63436776</v>
      </c>
      <c r="Q28" s="302">
        <v>29760747</v>
      </c>
      <c r="R28" s="302">
        <v>0</v>
      </c>
      <c r="S28" s="301">
        <v>133300273</v>
      </c>
      <c r="T28" s="301">
        <v>28209094</v>
      </c>
      <c r="U28" s="302">
        <v>160634821</v>
      </c>
      <c r="V28" s="302">
        <v>0</v>
      </c>
      <c r="W28" s="295"/>
      <c r="X28" s="529" t="s">
        <v>228</v>
      </c>
      <c r="Y28" s="530"/>
      <c r="Z28" s="300"/>
      <c r="AA28" s="301">
        <v>37639388</v>
      </c>
      <c r="AB28" s="301">
        <v>0</v>
      </c>
      <c r="AC28" s="302">
        <v>1272983</v>
      </c>
      <c r="AD28" s="301">
        <v>11051209</v>
      </c>
      <c r="AE28" s="301">
        <v>45156782</v>
      </c>
      <c r="AF28" s="301">
        <v>2080000</v>
      </c>
      <c r="AG28" s="303">
        <v>6545781</v>
      </c>
      <c r="AH28" s="295"/>
      <c r="AI28" s="529" t="s">
        <v>228</v>
      </c>
      <c r="AJ28" s="530"/>
      <c r="AK28" s="300"/>
      <c r="AL28" s="304">
        <v>29849198</v>
      </c>
      <c r="AM28" s="301">
        <v>10641081</v>
      </c>
      <c r="AN28" s="302">
        <v>0</v>
      </c>
      <c r="AO28" s="301">
        <v>14682168</v>
      </c>
      <c r="AP28" s="301">
        <v>30538311</v>
      </c>
      <c r="AQ28" s="302">
        <v>0</v>
      </c>
      <c r="AR28" s="302">
        <v>0</v>
      </c>
      <c r="AS28" s="295"/>
      <c r="AT28" s="529" t="s">
        <v>228</v>
      </c>
      <c r="AU28" s="530"/>
      <c r="AV28" s="300"/>
      <c r="AW28" s="301">
        <v>5779380</v>
      </c>
      <c r="AX28" s="301">
        <v>15301587</v>
      </c>
      <c r="AY28" s="303">
        <v>1697522</v>
      </c>
      <c r="AZ28" s="301">
        <v>153296261</v>
      </c>
      <c r="BA28" s="301">
        <v>10943353</v>
      </c>
      <c r="BB28" s="301">
        <v>7271975</v>
      </c>
      <c r="BC28" s="302">
        <v>88867556</v>
      </c>
      <c r="BD28" s="295"/>
      <c r="BE28" s="529" t="s">
        <v>228</v>
      </c>
      <c r="BF28" s="530"/>
      <c r="BG28" s="300"/>
      <c r="BH28" s="301">
        <v>25076439</v>
      </c>
      <c r="BI28" s="301">
        <v>6271728</v>
      </c>
      <c r="BJ28" s="302">
        <v>2442772</v>
      </c>
      <c r="BK28" s="301">
        <v>0</v>
      </c>
      <c r="BL28" s="301">
        <v>798000</v>
      </c>
      <c r="BM28" s="301">
        <v>18280138</v>
      </c>
      <c r="BN28" s="302">
        <v>28910882</v>
      </c>
      <c r="BO28" s="295"/>
      <c r="BP28" s="529" t="s">
        <v>228</v>
      </c>
      <c r="BQ28" s="530"/>
      <c r="BR28" s="300"/>
      <c r="BS28" s="301">
        <v>1860100</v>
      </c>
      <c r="BT28" s="301">
        <v>670780</v>
      </c>
      <c r="BU28" s="302">
        <v>4267000</v>
      </c>
      <c r="BV28" s="301">
        <v>0</v>
      </c>
      <c r="BW28" s="301">
        <v>4628532</v>
      </c>
      <c r="BX28" s="301">
        <v>16548235</v>
      </c>
      <c r="BY28" s="302">
        <v>1497400</v>
      </c>
      <c r="BZ28" s="295"/>
      <c r="CA28" s="529" t="s">
        <v>228</v>
      </c>
      <c r="CB28" s="530"/>
      <c r="CC28" s="300"/>
      <c r="CD28" s="301">
        <v>16026328</v>
      </c>
      <c r="CE28" s="301">
        <v>1528860</v>
      </c>
      <c r="CF28" s="301">
        <v>0</v>
      </c>
      <c r="CG28" s="302">
        <v>295500</v>
      </c>
      <c r="CH28" s="301">
        <f t="shared" si="37"/>
        <v>1257824091</v>
      </c>
      <c r="CI28" s="288">
        <f t="shared" si="33"/>
        <v>0.26641540423005405</v>
      </c>
      <c r="CJ28" s="301">
        <v>1114524500</v>
      </c>
      <c r="CK28" s="288">
        <f t="shared" si="34"/>
        <v>0.23999851099617484</v>
      </c>
      <c r="CL28" s="292">
        <f t="shared" si="35"/>
        <v>143299591</v>
      </c>
      <c r="CM28" s="293">
        <f t="shared" si="36"/>
        <v>12.857464416439477</v>
      </c>
    </row>
    <row r="29" spans="1:91" s="299" customFormat="1" ht="15" customHeight="1">
      <c r="A29" s="295"/>
      <c r="B29" s="529" t="s">
        <v>229</v>
      </c>
      <c r="C29" s="530"/>
      <c r="D29" s="300"/>
      <c r="E29" s="301">
        <v>3675234337</v>
      </c>
      <c r="F29" s="301">
        <v>2009532850</v>
      </c>
      <c r="G29" s="302">
        <v>1817742077</v>
      </c>
      <c r="H29" s="301">
        <v>1357920311.6</v>
      </c>
      <c r="I29" s="301">
        <v>3590756117</v>
      </c>
      <c r="J29" s="301">
        <v>1372714804</v>
      </c>
      <c r="K29" s="302">
        <v>965620507</v>
      </c>
      <c r="L29" s="295"/>
      <c r="M29" s="529" t="s">
        <v>229</v>
      </c>
      <c r="N29" s="530"/>
      <c r="O29" s="300"/>
      <c r="P29" s="301">
        <v>473987503</v>
      </c>
      <c r="Q29" s="302">
        <v>736685977</v>
      </c>
      <c r="R29" s="302">
        <v>784894492</v>
      </c>
      <c r="S29" s="301">
        <v>300966069</v>
      </c>
      <c r="T29" s="301">
        <v>570145597</v>
      </c>
      <c r="U29" s="302">
        <v>329621469</v>
      </c>
      <c r="V29" s="302">
        <v>0</v>
      </c>
      <c r="W29" s="295"/>
      <c r="X29" s="529" t="s">
        <v>229</v>
      </c>
      <c r="Y29" s="530"/>
      <c r="Z29" s="300"/>
      <c r="AA29" s="301">
        <v>441658053</v>
      </c>
      <c r="AB29" s="301">
        <v>655440494</v>
      </c>
      <c r="AC29" s="302">
        <v>101243102</v>
      </c>
      <c r="AD29" s="301">
        <v>61943588</v>
      </c>
      <c r="AE29" s="301">
        <v>77257990</v>
      </c>
      <c r="AF29" s="301">
        <v>146301015</v>
      </c>
      <c r="AG29" s="303">
        <v>218061593</v>
      </c>
      <c r="AH29" s="295"/>
      <c r="AI29" s="529" t="s">
        <v>229</v>
      </c>
      <c r="AJ29" s="530"/>
      <c r="AK29" s="300"/>
      <c r="AL29" s="304">
        <v>110614962</v>
      </c>
      <c r="AM29" s="301">
        <v>520760754</v>
      </c>
      <c r="AN29" s="302">
        <v>423853555</v>
      </c>
      <c r="AO29" s="301">
        <v>348606903</v>
      </c>
      <c r="AP29" s="301">
        <v>262169792</v>
      </c>
      <c r="AQ29" s="302">
        <v>161399447</v>
      </c>
      <c r="AR29" s="302">
        <v>268203339</v>
      </c>
      <c r="AS29" s="295"/>
      <c r="AT29" s="529" t="s">
        <v>229</v>
      </c>
      <c r="AU29" s="530"/>
      <c r="AV29" s="300"/>
      <c r="AW29" s="301">
        <v>154327362.69</v>
      </c>
      <c r="AX29" s="301">
        <v>628765801</v>
      </c>
      <c r="AY29" s="303">
        <v>112653773</v>
      </c>
      <c r="AZ29" s="301">
        <v>419728041</v>
      </c>
      <c r="BA29" s="301">
        <v>118722142</v>
      </c>
      <c r="BB29" s="301">
        <v>510816839</v>
      </c>
      <c r="BC29" s="302">
        <v>767662218.64</v>
      </c>
      <c r="BD29" s="295"/>
      <c r="BE29" s="529" t="s">
        <v>229</v>
      </c>
      <c r="BF29" s="530"/>
      <c r="BG29" s="300"/>
      <c r="BH29" s="301">
        <v>366341471</v>
      </c>
      <c r="BI29" s="301">
        <v>78332901</v>
      </c>
      <c r="BJ29" s="302">
        <v>2258318</v>
      </c>
      <c r="BK29" s="301">
        <v>94700</v>
      </c>
      <c r="BL29" s="301">
        <v>72317035</v>
      </c>
      <c r="BM29" s="301">
        <v>1214343946</v>
      </c>
      <c r="BN29" s="302">
        <v>776044152</v>
      </c>
      <c r="BO29" s="295"/>
      <c r="BP29" s="529" t="s">
        <v>229</v>
      </c>
      <c r="BQ29" s="530"/>
      <c r="BR29" s="300"/>
      <c r="BS29" s="301">
        <v>5814578</v>
      </c>
      <c r="BT29" s="301">
        <v>601298966</v>
      </c>
      <c r="BU29" s="302">
        <v>263900625</v>
      </c>
      <c r="BV29" s="301">
        <v>81545685</v>
      </c>
      <c r="BW29" s="301">
        <v>27202761</v>
      </c>
      <c r="BX29" s="301">
        <v>70735323</v>
      </c>
      <c r="BY29" s="302">
        <v>36630045</v>
      </c>
      <c r="BZ29" s="295"/>
      <c r="CA29" s="529" t="s">
        <v>229</v>
      </c>
      <c r="CB29" s="530"/>
      <c r="CC29" s="300"/>
      <c r="CD29" s="301">
        <v>15534729</v>
      </c>
      <c r="CE29" s="301">
        <v>5193871</v>
      </c>
      <c r="CF29" s="301">
        <v>61607199</v>
      </c>
      <c r="CG29" s="302">
        <v>11986093</v>
      </c>
      <c r="CH29" s="301">
        <f t="shared" si="37"/>
        <v>28187195272.929996</v>
      </c>
      <c r="CI29" s="288">
        <f t="shared" si="33"/>
        <v>5.9702331005434</v>
      </c>
      <c r="CJ29" s="301">
        <v>24481418209.239998</v>
      </c>
      <c r="CK29" s="288">
        <f t="shared" si="34"/>
        <v>5.271758420108522</v>
      </c>
      <c r="CL29" s="292">
        <f t="shared" si="35"/>
        <v>3705777063.6899986</v>
      </c>
      <c r="CM29" s="293">
        <f t="shared" si="36"/>
        <v>15.137101257848414</v>
      </c>
    </row>
    <row r="30" spans="1:91" s="299" customFormat="1" ht="15" customHeight="1">
      <c r="A30" s="295"/>
      <c r="B30" s="529" t="s">
        <v>230</v>
      </c>
      <c r="C30" s="530"/>
      <c r="D30" s="300"/>
      <c r="E30" s="301">
        <v>10221545195.39</v>
      </c>
      <c r="F30" s="301">
        <v>710799389</v>
      </c>
      <c r="G30" s="302">
        <v>4760854364</v>
      </c>
      <c r="H30" s="301">
        <v>4054270541.67</v>
      </c>
      <c r="I30" s="301">
        <v>6914247677.94</v>
      </c>
      <c r="J30" s="301">
        <v>5010569752.3</v>
      </c>
      <c r="K30" s="302">
        <v>2534229888.65</v>
      </c>
      <c r="L30" s="295"/>
      <c r="M30" s="529" t="s">
        <v>230</v>
      </c>
      <c r="N30" s="530"/>
      <c r="O30" s="300"/>
      <c r="P30" s="301">
        <v>3117446547</v>
      </c>
      <c r="Q30" s="302">
        <v>1742443504</v>
      </c>
      <c r="R30" s="302">
        <v>1426398722.3</v>
      </c>
      <c r="S30" s="301">
        <v>1673167801.69</v>
      </c>
      <c r="T30" s="301">
        <v>539332036</v>
      </c>
      <c r="U30" s="302">
        <v>413764379</v>
      </c>
      <c r="V30" s="302">
        <v>153493426</v>
      </c>
      <c r="W30" s="295"/>
      <c r="X30" s="529" t="s">
        <v>230</v>
      </c>
      <c r="Y30" s="530"/>
      <c r="Z30" s="300"/>
      <c r="AA30" s="301">
        <v>684993793</v>
      </c>
      <c r="AB30" s="301">
        <v>266399018</v>
      </c>
      <c r="AC30" s="302">
        <v>194849280</v>
      </c>
      <c r="AD30" s="301">
        <v>307293234</v>
      </c>
      <c r="AE30" s="301">
        <v>478566455</v>
      </c>
      <c r="AF30" s="301">
        <v>155429986</v>
      </c>
      <c r="AG30" s="303">
        <v>1808354882.19</v>
      </c>
      <c r="AH30" s="295"/>
      <c r="AI30" s="529" t="s">
        <v>230</v>
      </c>
      <c r="AJ30" s="530"/>
      <c r="AK30" s="300"/>
      <c r="AL30" s="304">
        <v>826663592.29</v>
      </c>
      <c r="AM30" s="301">
        <v>554961699.03</v>
      </c>
      <c r="AN30" s="302">
        <v>111924841.5</v>
      </c>
      <c r="AO30" s="301">
        <v>258061177</v>
      </c>
      <c r="AP30" s="301">
        <v>98284472</v>
      </c>
      <c r="AQ30" s="302">
        <v>293983200</v>
      </c>
      <c r="AR30" s="302">
        <v>2354107468</v>
      </c>
      <c r="AS30" s="295"/>
      <c r="AT30" s="529" t="s">
        <v>230</v>
      </c>
      <c r="AU30" s="530"/>
      <c r="AV30" s="300"/>
      <c r="AW30" s="301">
        <v>1068890672.24</v>
      </c>
      <c r="AX30" s="301">
        <v>1309857515</v>
      </c>
      <c r="AY30" s="303">
        <v>537073270</v>
      </c>
      <c r="AZ30" s="301">
        <v>430198824</v>
      </c>
      <c r="BA30" s="301">
        <v>574238272</v>
      </c>
      <c r="BB30" s="301">
        <v>268372250</v>
      </c>
      <c r="BC30" s="302">
        <v>1706192457.58</v>
      </c>
      <c r="BD30" s="295"/>
      <c r="BE30" s="529" t="s">
        <v>230</v>
      </c>
      <c r="BF30" s="530"/>
      <c r="BG30" s="300"/>
      <c r="BH30" s="301">
        <v>247098077</v>
      </c>
      <c r="BI30" s="301">
        <v>175456347</v>
      </c>
      <c r="BJ30" s="302">
        <v>123918076</v>
      </c>
      <c r="BK30" s="301">
        <v>136286073</v>
      </c>
      <c r="BL30" s="301">
        <v>204795136</v>
      </c>
      <c r="BM30" s="301">
        <v>491591309</v>
      </c>
      <c r="BN30" s="302">
        <v>91534926</v>
      </c>
      <c r="BO30" s="295"/>
      <c r="BP30" s="529" t="s">
        <v>230</v>
      </c>
      <c r="BQ30" s="530"/>
      <c r="BR30" s="300"/>
      <c r="BS30" s="301">
        <v>126379297</v>
      </c>
      <c r="BT30" s="301">
        <v>100890772</v>
      </c>
      <c r="BU30" s="302">
        <v>82305861</v>
      </c>
      <c r="BV30" s="301">
        <v>177038226</v>
      </c>
      <c r="BW30" s="301">
        <v>168202842</v>
      </c>
      <c r="BX30" s="301">
        <v>114369147</v>
      </c>
      <c r="BY30" s="302">
        <v>119637943</v>
      </c>
      <c r="BZ30" s="295"/>
      <c r="CA30" s="529" t="s">
        <v>230</v>
      </c>
      <c r="CB30" s="530"/>
      <c r="CC30" s="300"/>
      <c r="CD30" s="301">
        <v>144974327</v>
      </c>
      <c r="CE30" s="301">
        <v>9683753</v>
      </c>
      <c r="CF30" s="301">
        <v>42037041</v>
      </c>
      <c r="CG30" s="302">
        <v>21989775</v>
      </c>
      <c r="CH30" s="301">
        <f t="shared" si="37"/>
        <v>60139448511.770004</v>
      </c>
      <c r="CI30" s="288">
        <f t="shared" si="33"/>
        <v>12.737930208267672</v>
      </c>
      <c r="CJ30" s="301">
        <v>58699544814.41</v>
      </c>
      <c r="CK30" s="288">
        <f t="shared" si="34"/>
        <v>12.6401917154909</v>
      </c>
      <c r="CL30" s="292">
        <f t="shared" si="35"/>
        <v>1439903697.3600006</v>
      </c>
      <c r="CM30" s="293">
        <f t="shared" si="36"/>
        <v>2.453006581077478</v>
      </c>
    </row>
    <row r="31" spans="1:91" s="299" customFormat="1" ht="15" customHeight="1">
      <c r="A31" s="295"/>
      <c r="B31" s="529" t="s">
        <v>231</v>
      </c>
      <c r="C31" s="530"/>
      <c r="D31" s="300"/>
      <c r="E31" s="301">
        <v>768494842.67</v>
      </c>
      <c r="F31" s="301">
        <v>154547472</v>
      </c>
      <c r="G31" s="302">
        <v>113923387</v>
      </c>
      <c r="H31" s="301">
        <v>615029166.68</v>
      </c>
      <c r="I31" s="301">
        <v>276186015.47</v>
      </c>
      <c r="J31" s="301">
        <v>167314644.79</v>
      </c>
      <c r="K31" s="302">
        <v>683181158.13</v>
      </c>
      <c r="L31" s="295"/>
      <c r="M31" s="529" t="s">
        <v>231</v>
      </c>
      <c r="N31" s="530"/>
      <c r="O31" s="300"/>
      <c r="P31" s="301">
        <v>162700113</v>
      </c>
      <c r="Q31" s="302">
        <v>341079295</v>
      </c>
      <c r="R31" s="302">
        <v>279570892</v>
      </c>
      <c r="S31" s="301">
        <v>107106506.31</v>
      </c>
      <c r="T31" s="301">
        <v>55225409</v>
      </c>
      <c r="U31" s="302">
        <v>31842921</v>
      </c>
      <c r="V31" s="302">
        <v>23413720</v>
      </c>
      <c r="W31" s="295"/>
      <c r="X31" s="529" t="s">
        <v>231</v>
      </c>
      <c r="Y31" s="530"/>
      <c r="Z31" s="300"/>
      <c r="AA31" s="301">
        <v>32083896</v>
      </c>
      <c r="AB31" s="301">
        <v>16966450</v>
      </c>
      <c r="AC31" s="302">
        <v>29585713</v>
      </c>
      <c r="AD31" s="301">
        <v>14427465</v>
      </c>
      <c r="AE31" s="301">
        <v>22243876</v>
      </c>
      <c r="AF31" s="301">
        <v>23808210</v>
      </c>
      <c r="AG31" s="303">
        <v>163971579.33</v>
      </c>
      <c r="AH31" s="295"/>
      <c r="AI31" s="529" t="s">
        <v>231</v>
      </c>
      <c r="AJ31" s="530"/>
      <c r="AK31" s="300"/>
      <c r="AL31" s="304">
        <v>80038321</v>
      </c>
      <c r="AM31" s="301">
        <v>72582645.81</v>
      </c>
      <c r="AN31" s="302">
        <v>34917226</v>
      </c>
      <c r="AO31" s="301">
        <v>55583283</v>
      </c>
      <c r="AP31" s="301">
        <v>17212818</v>
      </c>
      <c r="AQ31" s="302">
        <v>131433933</v>
      </c>
      <c r="AR31" s="302">
        <v>62012820</v>
      </c>
      <c r="AS31" s="295"/>
      <c r="AT31" s="529" t="s">
        <v>231</v>
      </c>
      <c r="AU31" s="530"/>
      <c r="AV31" s="300"/>
      <c r="AW31" s="301">
        <v>34657245</v>
      </c>
      <c r="AX31" s="301">
        <v>94940537</v>
      </c>
      <c r="AY31" s="303">
        <v>23016527</v>
      </c>
      <c r="AZ31" s="301">
        <v>52292419</v>
      </c>
      <c r="BA31" s="301">
        <v>49705416</v>
      </c>
      <c r="BB31" s="301">
        <v>28546840</v>
      </c>
      <c r="BC31" s="302">
        <v>128654156</v>
      </c>
      <c r="BD31" s="295"/>
      <c r="BE31" s="529" t="s">
        <v>231</v>
      </c>
      <c r="BF31" s="530"/>
      <c r="BG31" s="300"/>
      <c r="BH31" s="301">
        <v>37978100</v>
      </c>
      <c r="BI31" s="301">
        <v>42137142</v>
      </c>
      <c r="BJ31" s="302">
        <v>28138118</v>
      </c>
      <c r="BK31" s="301">
        <v>20880965</v>
      </c>
      <c r="BL31" s="301">
        <v>17634663</v>
      </c>
      <c r="BM31" s="301">
        <v>61518721</v>
      </c>
      <c r="BN31" s="302">
        <v>44922511</v>
      </c>
      <c r="BO31" s="295"/>
      <c r="BP31" s="529" t="s">
        <v>231</v>
      </c>
      <c r="BQ31" s="530"/>
      <c r="BR31" s="300"/>
      <c r="BS31" s="301">
        <v>13357684</v>
      </c>
      <c r="BT31" s="301">
        <v>16346663</v>
      </c>
      <c r="BU31" s="302">
        <v>23085464</v>
      </c>
      <c r="BV31" s="301">
        <v>11273415</v>
      </c>
      <c r="BW31" s="301">
        <v>13643783</v>
      </c>
      <c r="BX31" s="301">
        <v>13277046</v>
      </c>
      <c r="BY31" s="302">
        <v>21882207</v>
      </c>
      <c r="BZ31" s="295"/>
      <c r="CA31" s="529" t="s">
        <v>231</v>
      </c>
      <c r="CB31" s="530"/>
      <c r="CC31" s="300"/>
      <c r="CD31" s="301">
        <v>16580823</v>
      </c>
      <c r="CE31" s="301">
        <v>1549940</v>
      </c>
      <c r="CF31" s="301">
        <v>2540427</v>
      </c>
      <c r="CG31" s="302">
        <v>5942612</v>
      </c>
      <c r="CH31" s="301">
        <f t="shared" si="37"/>
        <v>5340987203.19</v>
      </c>
      <c r="CI31" s="288">
        <f t="shared" si="33"/>
        <v>1.1312561708006033</v>
      </c>
      <c r="CJ31" s="301">
        <v>5250543608.01</v>
      </c>
      <c r="CK31" s="288">
        <f t="shared" si="34"/>
        <v>1.1306370096331517</v>
      </c>
      <c r="CL31" s="292">
        <f t="shared" si="35"/>
        <v>90443595.17999935</v>
      </c>
      <c r="CM31" s="293">
        <f t="shared" si="36"/>
        <v>1.7225567852064412</v>
      </c>
    </row>
    <row r="32" spans="1:91" s="299" customFormat="1" ht="15" customHeight="1">
      <c r="A32" s="295"/>
      <c r="B32" s="529" t="s">
        <v>232</v>
      </c>
      <c r="C32" s="530"/>
      <c r="D32" s="300"/>
      <c r="E32" s="301">
        <v>2703417935.6</v>
      </c>
      <c r="F32" s="301">
        <v>1617981705</v>
      </c>
      <c r="G32" s="302">
        <v>1248879605</v>
      </c>
      <c r="H32" s="301">
        <v>1116251969.13</v>
      </c>
      <c r="I32" s="301">
        <v>1881716926.44</v>
      </c>
      <c r="J32" s="301">
        <v>1159873054</v>
      </c>
      <c r="K32" s="302">
        <v>1073811972.28</v>
      </c>
      <c r="L32" s="295"/>
      <c r="M32" s="529" t="s">
        <v>232</v>
      </c>
      <c r="N32" s="530"/>
      <c r="O32" s="300"/>
      <c r="P32" s="301">
        <v>1291649646</v>
      </c>
      <c r="Q32" s="302">
        <v>1321924171</v>
      </c>
      <c r="R32" s="302">
        <v>426934718.02</v>
      </c>
      <c r="S32" s="301">
        <v>680956487.65</v>
      </c>
      <c r="T32" s="301">
        <v>320832760</v>
      </c>
      <c r="U32" s="302">
        <v>248974470</v>
      </c>
      <c r="V32" s="302">
        <v>121497471</v>
      </c>
      <c r="W32" s="295"/>
      <c r="X32" s="529" t="s">
        <v>232</v>
      </c>
      <c r="Y32" s="530"/>
      <c r="Z32" s="300"/>
      <c r="AA32" s="301">
        <v>340606712</v>
      </c>
      <c r="AB32" s="301">
        <v>132659186</v>
      </c>
      <c r="AC32" s="302">
        <v>164481386</v>
      </c>
      <c r="AD32" s="301">
        <v>102122682</v>
      </c>
      <c r="AE32" s="301">
        <v>110422663</v>
      </c>
      <c r="AF32" s="301">
        <v>156588462</v>
      </c>
      <c r="AG32" s="303">
        <v>1853854997.39</v>
      </c>
      <c r="AH32" s="295"/>
      <c r="AI32" s="529" t="s">
        <v>232</v>
      </c>
      <c r="AJ32" s="530"/>
      <c r="AK32" s="300"/>
      <c r="AL32" s="304">
        <v>337226177.32</v>
      </c>
      <c r="AM32" s="301">
        <v>455843477.8</v>
      </c>
      <c r="AN32" s="302">
        <v>274354106.5</v>
      </c>
      <c r="AO32" s="301">
        <v>281134195</v>
      </c>
      <c r="AP32" s="301">
        <v>151295545</v>
      </c>
      <c r="AQ32" s="302">
        <v>218554533</v>
      </c>
      <c r="AR32" s="302">
        <v>551541336</v>
      </c>
      <c r="AS32" s="295"/>
      <c r="AT32" s="529" t="s">
        <v>232</v>
      </c>
      <c r="AU32" s="530"/>
      <c r="AV32" s="300"/>
      <c r="AW32" s="301">
        <v>254722653.07</v>
      </c>
      <c r="AX32" s="301">
        <v>664127836</v>
      </c>
      <c r="AY32" s="303">
        <v>84487383</v>
      </c>
      <c r="AZ32" s="301">
        <v>118817528</v>
      </c>
      <c r="BA32" s="301">
        <v>168354189</v>
      </c>
      <c r="BB32" s="301">
        <v>161989332</v>
      </c>
      <c r="BC32" s="302">
        <v>540718691.5</v>
      </c>
      <c r="BD32" s="295"/>
      <c r="BE32" s="529" t="s">
        <v>232</v>
      </c>
      <c r="BF32" s="530"/>
      <c r="BG32" s="300"/>
      <c r="BH32" s="301">
        <v>259097216</v>
      </c>
      <c r="BI32" s="301">
        <v>249062865</v>
      </c>
      <c r="BJ32" s="302">
        <v>159563229</v>
      </c>
      <c r="BK32" s="301">
        <v>89315289</v>
      </c>
      <c r="BL32" s="301">
        <v>80674554</v>
      </c>
      <c r="BM32" s="301">
        <v>237528054</v>
      </c>
      <c r="BN32" s="302">
        <v>183937652</v>
      </c>
      <c r="BO32" s="295"/>
      <c r="BP32" s="529" t="s">
        <v>232</v>
      </c>
      <c r="BQ32" s="530"/>
      <c r="BR32" s="300"/>
      <c r="BS32" s="301">
        <v>97311764</v>
      </c>
      <c r="BT32" s="301">
        <v>79213585</v>
      </c>
      <c r="BU32" s="302">
        <v>29113398</v>
      </c>
      <c r="BV32" s="301">
        <v>198236163</v>
      </c>
      <c r="BW32" s="301">
        <v>139379878</v>
      </c>
      <c r="BX32" s="301">
        <v>162318914</v>
      </c>
      <c r="BY32" s="302">
        <v>169679915</v>
      </c>
      <c r="BZ32" s="295"/>
      <c r="CA32" s="529" t="s">
        <v>232</v>
      </c>
      <c r="CB32" s="530"/>
      <c r="CC32" s="300"/>
      <c r="CD32" s="301">
        <v>180597291</v>
      </c>
      <c r="CE32" s="301">
        <v>125257735</v>
      </c>
      <c r="CF32" s="301">
        <v>35460197</v>
      </c>
      <c r="CG32" s="302">
        <v>52866155</v>
      </c>
      <c r="CH32" s="301">
        <f t="shared" si="37"/>
        <v>24867219816.7</v>
      </c>
      <c r="CI32" s="288">
        <f t="shared" si="33"/>
        <v>5.267040492344761</v>
      </c>
      <c r="CJ32" s="301">
        <v>23293165428.49</v>
      </c>
      <c r="CK32" s="288">
        <f t="shared" si="34"/>
        <v>5.015883472481025</v>
      </c>
      <c r="CL32" s="292">
        <f t="shared" si="35"/>
        <v>1574054388.209999</v>
      </c>
      <c r="CM32" s="293">
        <f t="shared" si="36"/>
        <v>6.757580428655542</v>
      </c>
    </row>
    <row r="33" spans="1:91" s="299" customFormat="1" ht="15" customHeight="1">
      <c r="A33" s="295"/>
      <c r="B33" s="529" t="s">
        <v>233</v>
      </c>
      <c r="C33" s="530"/>
      <c r="D33" s="300"/>
      <c r="E33" s="301">
        <v>0</v>
      </c>
      <c r="F33" s="301">
        <v>0</v>
      </c>
      <c r="G33" s="302">
        <v>0</v>
      </c>
      <c r="H33" s="301">
        <v>0</v>
      </c>
      <c r="I33" s="301">
        <v>3690000</v>
      </c>
      <c r="J33" s="301">
        <v>0</v>
      </c>
      <c r="K33" s="302">
        <v>0</v>
      </c>
      <c r="L33" s="295"/>
      <c r="M33" s="529" t="s">
        <v>233</v>
      </c>
      <c r="N33" s="530"/>
      <c r="O33" s="300"/>
      <c r="P33" s="301">
        <v>0</v>
      </c>
      <c r="Q33" s="302">
        <v>0</v>
      </c>
      <c r="R33" s="302">
        <v>0</v>
      </c>
      <c r="S33" s="301">
        <v>0</v>
      </c>
      <c r="T33" s="301">
        <v>0</v>
      </c>
      <c r="U33" s="302">
        <v>0</v>
      </c>
      <c r="V33" s="302">
        <v>0</v>
      </c>
      <c r="W33" s="295"/>
      <c r="X33" s="529" t="s">
        <v>233</v>
      </c>
      <c r="Y33" s="530"/>
      <c r="Z33" s="300"/>
      <c r="AA33" s="301">
        <v>0</v>
      </c>
      <c r="AB33" s="301">
        <v>0</v>
      </c>
      <c r="AC33" s="302">
        <v>0</v>
      </c>
      <c r="AD33" s="301">
        <v>0</v>
      </c>
      <c r="AE33" s="301">
        <v>0</v>
      </c>
      <c r="AF33" s="301">
        <v>0</v>
      </c>
      <c r="AG33" s="303">
        <v>0</v>
      </c>
      <c r="AH33" s="295"/>
      <c r="AI33" s="529" t="s">
        <v>233</v>
      </c>
      <c r="AJ33" s="530"/>
      <c r="AK33" s="300"/>
      <c r="AL33" s="304">
        <v>0</v>
      </c>
      <c r="AM33" s="301">
        <v>0</v>
      </c>
      <c r="AN33" s="302">
        <v>0</v>
      </c>
      <c r="AO33" s="301">
        <v>0</v>
      </c>
      <c r="AP33" s="301">
        <v>0</v>
      </c>
      <c r="AQ33" s="302">
        <v>0</v>
      </c>
      <c r="AR33" s="302">
        <v>0</v>
      </c>
      <c r="AS33" s="295"/>
      <c r="AT33" s="529" t="s">
        <v>233</v>
      </c>
      <c r="AU33" s="530"/>
      <c r="AV33" s="300"/>
      <c r="AW33" s="301">
        <v>0</v>
      </c>
      <c r="AX33" s="301">
        <v>0</v>
      </c>
      <c r="AY33" s="303">
        <v>0</v>
      </c>
      <c r="AZ33" s="301">
        <v>0</v>
      </c>
      <c r="BA33" s="301">
        <v>0</v>
      </c>
      <c r="BB33" s="301">
        <v>0</v>
      </c>
      <c r="BC33" s="302">
        <v>0</v>
      </c>
      <c r="BD33" s="295"/>
      <c r="BE33" s="529" t="s">
        <v>233</v>
      </c>
      <c r="BF33" s="530"/>
      <c r="BG33" s="300"/>
      <c r="BH33" s="301">
        <v>0</v>
      </c>
      <c r="BI33" s="301">
        <v>0</v>
      </c>
      <c r="BJ33" s="302">
        <v>0</v>
      </c>
      <c r="BK33" s="301">
        <v>0</v>
      </c>
      <c r="BL33" s="301">
        <v>0</v>
      </c>
      <c r="BM33" s="301">
        <v>0</v>
      </c>
      <c r="BN33" s="302">
        <v>0</v>
      </c>
      <c r="BO33" s="295"/>
      <c r="BP33" s="529" t="s">
        <v>233</v>
      </c>
      <c r="BQ33" s="530"/>
      <c r="BR33" s="300"/>
      <c r="BS33" s="301">
        <v>0</v>
      </c>
      <c r="BT33" s="301">
        <v>0</v>
      </c>
      <c r="BU33" s="302">
        <v>0</v>
      </c>
      <c r="BV33" s="301">
        <v>0</v>
      </c>
      <c r="BW33" s="301">
        <v>0</v>
      </c>
      <c r="BX33" s="301">
        <v>0</v>
      </c>
      <c r="BY33" s="302">
        <v>0</v>
      </c>
      <c r="BZ33" s="295"/>
      <c r="CA33" s="529" t="s">
        <v>233</v>
      </c>
      <c r="CB33" s="530"/>
      <c r="CC33" s="300"/>
      <c r="CD33" s="301">
        <v>0</v>
      </c>
      <c r="CE33" s="301">
        <v>0</v>
      </c>
      <c r="CF33" s="301">
        <v>0</v>
      </c>
      <c r="CG33" s="302">
        <v>0</v>
      </c>
      <c r="CH33" s="301">
        <f t="shared" si="37"/>
        <v>3690000</v>
      </c>
      <c r="CI33" s="288">
        <f t="shared" si="33"/>
        <v>0.0007815662369984765</v>
      </c>
      <c r="CJ33" s="301">
        <v>3690000</v>
      </c>
      <c r="CK33" s="288">
        <f t="shared" si="34"/>
        <v>0.0007945940224516241</v>
      </c>
      <c r="CL33" s="292">
        <f t="shared" si="35"/>
        <v>0</v>
      </c>
      <c r="CM33" s="293">
        <f t="shared" si="36"/>
        <v>0</v>
      </c>
    </row>
    <row r="34" spans="1:91" s="299" customFormat="1" ht="15" customHeight="1">
      <c r="A34" s="295"/>
      <c r="B34" s="529" t="s">
        <v>234</v>
      </c>
      <c r="C34" s="530"/>
      <c r="D34" s="300"/>
      <c r="E34" s="301">
        <v>0</v>
      </c>
      <c r="F34" s="301">
        <v>0</v>
      </c>
      <c r="G34" s="302">
        <v>0</v>
      </c>
      <c r="H34" s="301">
        <v>0</v>
      </c>
      <c r="I34" s="301">
        <v>0</v>
      </c>
      <c r="J34" s="301">
        <v>0</v>
      </c>
      <c r="K34" s="302">
        <v>0</v>
      </c>
      <c r="L34" s="295"/>
      <c r="M34" s="529" t="s">
        <v>234</v>
      </c>
      <c r="N34" s="530"/>
      <c r="O34" s="300"/>
      <c r="P34" s="301">
        <v>0</v>
      </c>
      <c r="Q34" s="302">
        <v>0</v>
      </c>
      <c r="R34" s="302">
        <v>0</v>
      </c>
      <c r="S34" s="301">
        <v>0</v>
      </c>
      <c r="T34" s="301">
        <v>0</v>
      </c>
      <c r="U34" s="302">
        <v>0</v>
      </c>
      <c r="V34" s="302">
        <v>0</v>
      </c>
      <c r="W34" s="295"/>
      <c r="X34" s="529" t="s">
        <v>234</v>
      </c>
      <c r="Y34" s="530"/>
      <c r="Z34" s="300"/>
      <c r="AA34" s="301">
        <v>0</v>
      </c>
      <c r="AB34" s="301">
        <v>0</v>
      </c>
      <c r="AC34" s="302">
        <v>0</v>
      </c>
      <c r="AD34" s="301">
        <v>0</v>
      </c>
      <c r="AE34" s="301">
        <v>0</v>
      </c>
      <c r="AF34" s="301">
        <v>0</v>
      </c>
      <c r="AG34" s="303">
        <v>0</v>
      </c>
      <c r="AH34" s="295"/>
      <c r="AI34" s="529" t="s">
        <v>234</v>
      </c>
      <c r="AJ34" s="530"/>
      <c r="AK34" s="300"/>
      <c r="AL34" s="304">
        <v>0</v>
      </c>
      <c r="AM34" s="301">
        <v>0</v>
      </c>
      <c r="AN34" s="302">
        <v>0</v>
      </c>
      <c r="AO34" s="301">
        <v>0</v>
      </c>
      <c r="AP34" s="301">
        <v>0</v>
      </c>
      <c r="AQ34" s="302">
        <v>0</v>
      </c>
      <c r="AR34" s="302">
        <v>0</v>
      </c>
      <c r="AS34" s="295"/>
      <c r="AT34" s="529" t="s">
        <v>234</v>
      </c>
      <c r="AU34" s="530"/>
      <c r="AV34" s="300"/>
      <c r="AW34" s="301">
        <v>0</v>
      </c>
      <c r="AX34" s="301">
        <v>0</v>
      </c>
      <c r="AY34" s="303">
        <v>0</v>
      </c>
      <c r="AZ34" s="301">
        <v>0</v>
      </c>
      <c r="BA34" s="301">
        <v>0</v>
      </c>
      <c r="BB34" s="301">
        <v>0</v>
      </c>
      <c r="BC34" s="302">
        <v>0</v>
      </c>
      <c r="BD34" s="295"/>
      <c r="BE34" s="529" t="s">
        <v>234</v>
      </c>
      <c r="BF34" s="530"/>
      <c r="BG34" s="300"/>
      <c r="BH34" s="301">
        <v>0</v>
      </c>
      <c r="BI34" s="301">
        <v>0</v>
      </c>
      <c r="BJ34" s="302">
        <v>0</v>
      </c>
      <c r="BK34" s="301">
        <v>0</v>
      </c>
      <c r="BL34" s="301">
        <v>0</v>
      </c>
      <c r="BM34" s="301">
        <v>0</v>
      </c>
      <c r="BN34" s="302">
        <v>0</v>
      </c>
      <c r="BO34" s="295"/>
      <c r="BP34" s="529" t="s">
        <v>234</v>
      </c>
      <c r="BQ34" s="530"/>
      <c r="BR34" s="300"/>
      <c r="BS34" s="301">
        <v>0</v>
      </c>
      <c r="BT34" s="301">
        <v>0</v>
      </c>
      <c r="BU34" s="302">
        <v>0</v>
      </c>
      <c r="BV34" s="301">
        <v>0</v>
      </c>
      <c r="BW34" s="301">
        <v>0</v>
      </c>
      <c r="BX34" s="301">
        <v>0</v>
      </c>
      <c r="BY34" s="302">
        <v>0</v>
      </c>
      <c r="BZ34" s="295"/>
      <c r="CA34" s="529" t="s">
        <v>234</v>
      </c>
      <c r="CB34" s="530"/>
      <c r="CC34" s="300"/>
      <c r="CD34" s="301">
        <v>0</v>
      </c>
      <c r="CE34" s="301">
        <v>0</v>
      </c>
      <c r="CF34" s="301">
        <v>0</v>
      </c>
      <c r="CG34" s="302">
        <v>0</v>
      </c>
      <c r="CH34" s="301">
        <f t="shared" si="37"/>
        <v>0</v>
      </c>
      <c r="CI34" s="288">
        <f t="shared" si="33"/>
        <v>0</v>
      </c>
      <c r="CJ34" s="301">
        <v>0</v>
      </c>
      <c r="CK34" s="288">
        <f t="shared" si="34"/>
        <v>0</v>
      </c>
      <c r="CL34" s="292">
        <f t="shared" si="35"/>
        <v>0</v>
      </c>
      <c r="CM34" s="293">
        <f t="shared" si="36"/>
        <v>0</v>
      </c>
    </row>
    <row r="35" spans="1:91" s="299" customFormat="1" ht="15" customHeight="1">
      <c r="A35" s="295"/>
      <c r="B35" s="529" t="s">
        <v>310</v>
      </c>
      <c r="C35" s="530"/>
      <c r="D35" s="300"/>
      <c r="E35" s="301">
        <v>544592008</v>
      </c>
      <c r="F35" s="301">
        <v>946201836</v>
      </c>
      <c r="G35" s="302">
        <v>66888387</v>
      </c>
      <c r="H35" s="301">
        <v>506662723</v>
      </c>
      <c r="I35" s="301">
        <v>411388387</v>
      </c>
      <c r="J35" s="301">
        <v>398092481</v>
      </c>
      <c r="K35" s="302">
        <v>11741411</v>
      </c>
      <c r="L35" s="295"/>
      <c r="M35" s="529" t="s">
        <v>310</v>
      </c>
      <c r="N35" s="530"/>
      <c r="O35" s="300"/>
      <c r="P35" s="301">
        <v>209510641</v>
      </c>
      <c r="Q35" s="302">
        <v>329554732</v>
      </c>
      <c r="R35" s="302">
        <v>80768184</v>
      </c>
      <c r="S35" s="301">
        <v>471193542</v>
      </c>
      <c r="T35" s="301">
        <v>1163699217</v>
      </c>
      <c r="U35" s="302">
        <v>690526569</v>
      </c>
      <c r="V35" s="302">
        <v>1689717409</v>
      </c>
      <c r="W35" s="295"/>
      <c r="X35" s="529" t="s">
        <v>310</v>
      </c>
      <c r="Y35" s="530"/>
      <c r="Z35" s="300"/>
      <c r="AA35" s="301">
        <v>1487772285</v>
      </c>
      <c r="AB35" s="301">
        <v>1255631724</v>
      </c>
      <c r="AC35" s="302">
        <v>2924307</v>
      </c>
      <c r="AD35" s="301">
        <v>647824435</v>
      </c>
      <c r="AE35" s="301">
        <v>104925334</v>
      </c>
      <c r="AF35" s="301">
        <v>14845080</v>
      </c>
      <c r="AG35" s="303">
        <v>104453573</v>
      </c>
      <c r="AH35" s="295"/>
      <c r="AI35" s="529" t="s">
        <v>310</v>
      </c>
      <c r="AJ35" s="530"/>
      <c r="AK35" s="300"/>
      <c r="AL35" s="304">
        <v>270398269</v>
      </c>
      <c r="AM35" s="301">
        <v>24189666</v>
      </c>
      <c r="AN35" s="302">
        <v>251296048</v>
      </c>
      <c r="AO35" s="301">
        <v>1225722</v>
      </c>
      <c r="AP35" s="301">
        <v>173701489</v>
      </c>
      <c r="AQ35" s="302">
        <v>7317599</v>
      </c>
      <c r="AR35" s="302">
        <v>764189067</v>
      </c>
      <c r="AS35" s="295"/>
      <c r="AT35" s="529" t="s">
        <v>310</v>
      </c>
      <c r="AU35" s="530"/>
      <c r="AV35" s="300"/>
      <c r="AW35" s="301">
        <v>830287600</v>
      </c>
      <c r="AX35" s="301">
        <v>110426123</v>
      </c>
      <c r="AY35" s="303">
        <v>141330453</v>
      </c>
      <c r="AZ35" s="301">
        <v>1254198658</v>
      </c>
      <c r="BA35" s="301">
        <v>515331473</v>
      </c>
      <c r="BB35" s="301">
        <v>67425163</v>
      </c>
      <c r="BC35" s="302">
        <v>21769274</v>
      </c>
      <c r="BD35" s="295"/>
      <c r="BE35" s="529" t="s">
        <v>310</v>
      </c>
      <c r="BF35" s="530"/>
      <c r="BG35" s="300"/>
      <c r="BH35" s="301">
        <v>32753047</v>
      </c>
      <c r="BI35" s="301">
        <v>225663664</v>
      </c>
      <c r="BJ35" s="302">
        <v>336223526</v>
      </c>
      <c r="BK35" s="301">
        <v>6585547</v>
      </c>
      <c r="BL35" s="301">
        <v>100640651</v>
      </c>
      <c r="BM35" s="301">
        <v>7940743</v>
      </c>
      <c r="BN35" s="302">
        <v>0</v>
      </c>
      <c r="BO35" s="295"/>
      <c r="BP35" s="529" t="s">
        <v>310</v>
      </c>
      <c r="BQ35" s="530"/>
      <c r="BR35" s="300"/>
      <c r="BS35" s="301">
        <v>394982</v>
      </c>
      <c r="BT35" s="301">
        <v>23798863</v>
      </c>
      <c r="BU35" s="302">
        <v>198252067</v>
      </c>
      <c r="BV35" s="301">
        <v>8378322</v>
      </c>
      <c r="BW35" s="301">
        <v>442370</v>
      </c>
      <c r="BX35" s="301">
        <v>344423807</v>
      </c>
      <c r="BY35" s="302">
        <v>946000</v>
      </c>
      <c r="BZ35" s="295"/>
      <c r="CA35" s="529" t="s">
        <v>310</v>
      </c>
      <c r="CB35" s="530"/>
      <c r="CC35" s="300"/>
      <c r="CD35" s="301">
        <v>41968668</v>
      </c>
      <c r="CE35" s="301">
        <v>0</v>
      </c>
      <c r="CF35" s="301">
        <v>0</v>
      </c>
      <c r="CG35" s="302">
        <v>39832679</v>
      </c>
      <c r="CH35" s="301">
        <f t="shared" si="37"/>
        <v>16940245805</v>
      </c>
      <c r="CI35" s="288">
        <f t="shared" si="33"/>
        <v>3.588055329984574</v>
      </c>
      <c r="CJ35" s="301">
        <v>14647194724</v>
      </c>
      <c r="CK35" s="288">
        <f t="shared" si="34"/>
        <v>3.1540849250339753</v>
      </c>
      <c r="CL35" s="292">
        <f t="shared" si="35"/>
        <v>2293051081</v>
      </c>
      <c r="CM35" s="293">
        <f t="shared" si="36"/>
        <v>15.655223571533098</v>
      </c>
    </row>
    <row r="36" spans="1:91" s="299" customFormat="1" ht="7.5" customHeight="1">
      <c r="A36" s="295"/>
      <c r="B36" s="296"/>
      <c r="D36" s="300"/>
      <c r="E36" s="301"/>
      <c r="F36" s="301"/>
      <c r="G36" s="302"/>
      <c r="H36" s="301"/>
      <c r="I36" s="301"/>
      <c r="J36" s="301"/>
      <c r="K36" s="302"/>
      <c r="L36" s="295"/>
      <c r="M36" s="296"/>
      <c r="O36" s="300"/>
      <c r="P36" s="301"/>
      <c r="Q36" s="302"/>
      <c r="R36" s="302"/>
      <c r="S36" s="301"/>
      <c r="T36" s="301"/>
      <c r="U36" s="302"/>
      <c r="V36" s="302"/>
      <c r="W36" s="295"/>
      <c r="X36" s="296"/>
      <c r="Z36" s="300"/>
      <c r="AA36" s="301"/>
      <c r="AB36" s="301"/>
      <c r="AC36" s="302"/>
      <c r="AD36" s="301"/>
      <c r="AE36" s="301"/>
      <c r="AF36" s="301"/>
      <c r="AG36" s="303"/>
      <c r="AH36" s="295"/>
      <c r="AI36" s="296"/>
      <c r="AK36" s="300"/>
      <c r="AL36" s="304"/>
      <c r="AM36" s="301"/>
      <c r="AN36" s="302"/>
      <c r="AO36" s="301"/>
      <c r="AP36" s="301"/>
      <c r="AQ36" s="302"/>
      <c r="AR36" s="302"/>
      <c r="AS36" s="295"/>
      <c r="AT36" s="296"/>
      <c r="AV36" s="300"/>
      <c r="AW36" s="301"/>
      <c r="AX36" s="301"/>
      <c r="AY36" s="303"/>
      <c r="AZ36" s="301"/>
      <c r="BA36" s="301"/>
      <c r="BB36" s="301"/>
      <c r="BC36" s="302"/>
      <c r="BD36" s="295"/>
      <c r="BE36" s="296"/>
      <c r="BG36" s="300"/>
      <c r="BH36" s="301"/>
      <c r="BI36" s="301"/>
      <c r="BJ36" s="302"/>
      <c r="BK36" s="301"/>
      <c r="BL36" s="301"/>
      <c r="BM36" s="301"/>
      <c r="BN36" s="302"/>
      <c r="BO36" s="295"/>
      <c r="BP36" s="296"/>
      <c r="BR36" s="300"/>
      <c r="BS36" s="301"/>
      <c r="BT36" s="301"/>
      <c r="BU36" s="302"/>
      <c r="BV36" s="301"/>
      <c r="BW36" s="301"/>
      <c r="BX36" s="301"/>
      <c r="BY36" s="302"/>
      <c r="BZ36" s="295"/>
      <c r="CA36" s="296"/>
      <c r="CC36" s="300"/>
      <c r="CD36" s="301"/>
      <c r="CE36" s="301"/>
      <c r="CF36" s="301"/>
      <c r="CG36" s="302"/>
      <c r="CH36" s="301"/>
      <c r="CI36" s="288"/>
      <c r="CJ36" s="301">
        <v>0</v>
      </c>
      <c r="CK36" s="288"/>
      <c r="CL36" s="292"/>
      <c r="CM36" s="293"/>
    </row>
    <row r="37" spans="1:91" s="299" customFormat="1" ht="15" customHeight="1">
      <c r="A37" s="296" t="s">
        <v>311</v>
      </c>
      <c r="C37" s="297"/>
      <c r="D37" s="300"/>
      <c r="E37" s="288">
        <f aca="true" t="shared" si="38" ref="E37:K37">SUM(E38:E40)</f>
        <v>0</v>
      </c>
      <c r="F37" s="288">
        <f t="shared" si="38"/>
        <v>0</v>
      </c>
      <c r="G37" s="289">
        <f t="shared" si="38"/>
        <v>0</v>
      </c>
      <c r="H37" s="288">
        <f t="shared" si="38"/>
        <v>0</v>
      </c>
      <c r="I37" s="288">
        <f t="shared" si="38"/>
        <v>0</v>
      </c>
      <c r="J37" s="288">
        <f t="shared" si="38"/>
        <v>0</v>
      </c>
      <c r="K37" s="289">
        <f t="shared" si="38"/>
        <v>0</v>
      </c>
      <c r="L37" s="296" t="s">
        <v>311</v>
      </c>
      <c r="N37" s="297"/>
      <c r="O37" s="300"/>
      <c r="P37" s="288">
        <f aca="true" t="shared" si="39" ref="P37:V37">SUM(P38:P40)</f>
        <v>0</v>
      </c>
      <c r="Q37" s="289">
        <f t="shared" si="39"/>
        <v>0</v>
      </c>
      <c r="R37" s="289">
        <f t="shared" si="39"/>
        <v>0</v>
      </c>
      <c r="S37" s="288">
        <f t="shared" si="39"/>
        <v>0</v>
      </c>
      <c r="T37" s="288">
        <f t="shared" si="39"/>
        <v>0</v>
      </c>
      <c r="U37" s="289">
        <f t="shared" si="39"/>
        <v>0</v>
      </c>
      <c r="V37" s="289">
        <f t="shared" si="39"/>
        <v>0</v>
      </c>
      <c r="W37" s="296" t="s">
        <v>311</v>
      </c>
      <c r="Y37" s="297"/>
      <c r="Z37" s="300"/>
      <c r="AA37" s="288">
        <f aca="true" t="shared" si="40" ref="AA37:AG37">SUM(AA38:AA40)</f>
        <v>0</v>
      </c>
      <c r="AB37" s="288">
        <f t="shared" si="40"/>
        <v>0</v>
      </c>
      <c r="AC37" s="289">
        <f t="shared" si="40"/>
        <v>0</v>
      </c>
      <c r="AD37" s="288">
        <f t="shared" si="40"/>
        <v>0</v>
      </c>
      <c r="AE37" s="288">
        <f t="shared" si="40"/>
        <v>0</v>
      </c>
      <c r="AF37" s="288">
        <f t="shared" si="40"/>
        <v>0</v>
      </c>
      <c r="AG37" s="290">
        <f t="shared" si="40"/>
        <v>0</v>
      </c>
      <c r="AH37" s="296" t="s">
        <v>311</v>
      </c>
      <c r="AJ37" s="297"/>
      <c r="AK37" s="300"/>
      <c r="AL37" s="291">
        <f aca="true" t="shared" si="41" ref="AL37:AR37">SUM(AL38:AL40)</f>
        <v>0</v>
      </c>
      <c r="AM37" s="288">
        <f t="shared" si="41"/>
        <v>0</v>
      </c>
      <c r="AN37" s="289">
        <f t="shared" si="41"/>
        <v>0</v>
      </c>
      <c r="AO37" s="288">
        <f t="shared" si="41"/>
        <v>0</v>
      </c>
      <c r="AP37" s="288">
        <f t="shared" si="41"/>
        <v>0</v>
      </c>
      <c r="AQ37" s="289">
        <f t="shared" si="41"/>
        <v>0</v>
      </c>
      <c r="AR37" s="289">
        <f t="shared" si="41"/>
        <v>0</v>
      </c>
      <c r="AS37" s="296" t="s">
        <v>311</v>
      </c>
      <c r="AU37" s="297"/>
      <c r="AV37" s="300"/>
      <c r="AW37" s="288">
        <f aca="true" t="shared" si="42" ref="AW37:BC37">SUM(AW38:AW40)</f>
        <v>0</v>
      </c>
      <c r="AX37" s="288">
        <f t="shared" si="42"/>
        <v>0</v>
      </c>
      <c r="AY37" s="290">
        <f t="shared" si="42"/>
        <v>0</v>
      </c>
      <c r="AZ37" s="288">
        <f t="shared" si="42"/>
        <v>0</v>
      </c>
      <c r="BA37" s="288">
        <f t="shared" si="42"/>
        <v>0</v>
      </c>
      <c r="BB37" s="288">
        <f t="shared" si="42"/>
        <v>0</v>
      </c>
      <c r="BC37" s="289">
        <f t="shared" si="42"/>
        <v>0</v>
      </c>
      <c r="BD37" s="296" t="s">
        <v>311</v>
      </c>
      <c r="BF37" s="297"/>
      <c r="BG37" s="300"/>
      <c r="BH37" s="288">
        <f aca="true" t="shared" si="43" ref="BH37:BN37">SUM(BH38:BH40)</f>
        <v>0</v>
      </c>
      <c r="BI37" s="288">
        <f t="shared" si="43"/>
        <v>0</v>
      </c>
      <c r="BJ37" s="289">
        <f t="shared" si="43"/>
        <v>0</v>
      </c>
      <c r="BK37" s="288">
        <f t="shared" si="43"/>
        <v>0</v>
      </c>
      <c r="BL37" s="288">
        <f t="shared" si="43"/>
        <v>0</v>
      </c>
      <c r="BM37" s="288">
        <f t="shared" si="43"/>
        <v>0</v>
      </c>
      <c r="BN37" s="289">
        <f t="shared" si="43"/>
        <v>0</v>
      </c>
      <c r="BO37" s="296" t="s">
        <v>311</v>
      </c>
      <c r="BQ37" s="297"/>
      <c r="BR37" s="300"/>
      <c r="BS37" s="288">
        <f aca="true" t="shared" si="44" ref="BS37:BY37">SUM(BS38:BS40)</f>
        <v>0</v>
      </c>
      <c r="BT37" s="288">
        <f t="shared" si="44"/>
        <v>0</v>
      </c>
      <c r="BU37" s="289">
        <f t="shared" si="44"/>
        <v>0</v>
      </c>
      <c r="BV37" s="288">
        <f t="shared" si="44"/>
        <v>0</v>
      </c>
      <c r="BW37" s="288">
        <f t="shared" si="44"/>
        <v>0</v>
      </c>
      <c r="BX37" s="288">
        <f t="shared" si="44"/>
        <v>0</v>
      </c>
      <c r="BY37" s="289">
        <f t="shared" si="44"/>
        <v>0</v>
      </c>
      <c r="BZ37" s="296" t="s">
        <v>311</v>
      </c>
      <c r="CB37" s="297"/>
      <c r="CC37" s="300"/>
      <c r="CD37" s="288">
        <f>SUM(CD38:CD40)</f>
        <v>0</v>
      </c>
      <c r="CE37" s="288">
        <f>SUM(CE38:CE40)</f>
        <v>0</v>
      </c>
      <c r="CF37" s="288">
        <f>SUM(CF38:CF40)</f>
        <v>0</v>
      </c>
      <c r="CG37" s="289">
        <f>SUM(CG38:CG40)</f>
        <v>0</v>
      </c>
      <c r="CH37" s="288">
        <f>SUM(CH38:CH40)</f>
        <v>0</v>
      </c>
      <c r="CI37" s="288">
        <f>IF(CH$8&gt;0,(CH37/CH$8)*100,0)</f>
        <v>0</v>
      </c>
      <c r="CJ37" s="301">
        <v>0</v>
      </c>
      <c r="CK37" s="288">
        <f>IF(CJ$8&gt;0,(CJ37/CJ$8)*100,0)</f>
        <v>0</v>
      </c>
      <c r="CL37" s="292">
        <f>CH37-CJ37</f>
        <v>0</v>
      </c>
      <c r="CM37" s="293">
        <f>IF(CJ37=0,0,((CL37/CJ37)*100))</f>
        <v>0</v>
      </c>
    </row>
    <row r="38" spans="1:91" s="299" customFormat="1" ht="15" customHeight="1">
      <c r="A38" s="295"/>
      <c r="B38" s="529" t="s">
        <v>235</v>
      </c>
      <c r="C38" s="530"/>
      <c r="D38" s="300"/>
      <c r="E38" s="301">
        <v>0</v>
      </c>
      <c r="F38" s="301">
        <v>0</v>
      </c>
      <c r="G38" s="302">
        <v>0</v>
      </c>
      <c r="H38" s="301">
        <v>0</v>
      </c>
      <c r="I38" s="301">
        <v>0</v>
      </c>
      <c r="J38" s="301">
        <v>0</v>
      </c>
      <c r="K38" s="302">
        <v>0</v>
      </c>
      <c r="L38" s="295"/>
      <c r="M38" s="529" t="s">
        <v>235</v>
      </c>
      <c r="N38" s="530"/>
      <c r="O38" s="300"/>
      <c r="P38" s="301">
        <v>0</v>
      </c>
      <c r="Q38" s="302">
        <v>0</v>
      </c>
      <c r="R38" s="302">
        <v>0</v>
      </c>
      <c r="S38" s="301">
        <v>0</v>
      </c>
      <c r="T38" s="301">
        <v>0</v>
      </c>
      <c r="U38" s="302">
        <v>0</v>
      </c>
      <c r="V38" s="302">
        <v>0</v>
      </c>
      <c r="W38" s="295"/>
      <c r="X38" s="529" t="s">
        <v>235</v>
      </c>
      <c r="Y38" s="530"/>
      <c r="Z38" s="300"/>
      <c r="AA38" s="301">
        <v>0</v>
      </c>
      <c r="AB38" s="301">
        <v>0</v>
      </c>
      <c r="AC38" s="302">
        <v>0</v>
      </c>
      <c r="AD38" s="301">
        <v>0</v>
      </c>
      <c r="AE38" s="301">
        <v>0</v>
      </c>
      <c r="AF38" s="301">
        <v>0</v>
      </c>
      <c r="AG38" s="303">
        <v>0</v>
      </c>
      <c r="AH38" s="295"/>
      <c r="AI38" s="529" t="s">
        <v>235</v>
      </c>
      <c r="AJ38" s="530"/>
      <c r="AK38" s="300"/>
      <c r="AL38" s="304">
        <v>0</v>
      </c>
      <c r="AM38" s="301">
        <v>0</v>
      </c>
      <c r="AN38" s="302">
        <v>0</v>
      </c>
      <c r="AO38" s="301">
        <v>0</v>
      </c>
      <c r="AP38" s="301">
        <v>0</v>
      </c>
      <c r="AQ38" s="302">
        <v>0</v>
      </c>
      <c r="AR38" s="302">
        <v>0</v>
      </c>
      <c r="AS38" s="295"/>
      <c r="AT38" s="529" t="s">
        <v>235</v>
      </c>
      <c r="AU38" s="530"/>
      <c r="AV38" s="300"/>
      <c r="AW38" s="301">
        <v>0</v>
      </c>
      <c r="AX38" s="301">
        <v>0</v>
      </c>
      <c r="AY38" s="303">
        <v>0</v>
      </c>
      <c r="AZ38" s="301">
        <v>0</v>
      </c>
      <c r="BA38" s="301">
        <v>0</v>
      </c>
      <c r="BB38" s="301">
        <v>0</v>
      </c>
      <c r="BC38" s="302">
        <v>0</v>
      </c>
      <c r="BD38" s="295"/>
      <c r="BE38" s="529" t="s">
        <v>235</v>
      </c>
      <c r="BF38" s="530"/>
      <c r="BG38" s="300"/>
      <c r="BH38" s="301">
        <v>0</v>
      </c>
      <c r="BI38" s="301">
        <v>0</v>
      </c>
      <c r="BJ38" s="302">
        <v>0</v>
      </c>
      <c r="BK38" s="301">
        <v>0</v>
      </c>
      <c r="BL38" s="301">
        <v>0</v>
      </c>
      <c r="BM38" s="301">
        <v>0</v>
      </c>
      <c r="BN38" s="302">
        <v>0</v>
      </c>
      <c r="BO38" s="295"/>
      <c r="BP38" s="529" t="s">
        <v>235</v>
      </c>
      <c r="BQ38" s="530"/>
      <c r="BR38" s="300"/>
      <c r="BS38" s="301">
        <v>0</v>
      </c>
      <c r="BT38" s="301">
        <v>0</v>
      </c>
      <c r="BU38" s="302">
        <v>0</v>
      </c>
      <c r="BV38" s="301">
        <v>0</v>
      </c>
      <c r="BW38" s="301">
        <v>0</v>
      </c>
      <c r="BX38" s="301">
        <v>0</v>
      </c>
      <c r="BY38" s="302">
        <v>0</v>
      </c>
      <c r="BZ38" s="295"/>
      <c r="CA38" s="529" t="s">
        <v>235</v>
      </c>
      <c r="CB38" s="530"/>
      <c r="CC38" s="300"/>
      <c r="CD38" s="301">
        <v>0</v>
      </c>
      <c r="CE38" s="301">
        <v>0</v>
      </c>
      <c r="CF38" s="301">
        <v>0</v>
      </c>
      <c r="CG38" s="302">
        <v>0</v>
      </c>
      <c r="CH38" s="301">
        <f>SUM(E38:CG38)</f>
        <v>0</v>
      </c>
      <c r="CI38" s="288">
        <f>IF(CH$8&gt;0,(CH38/CH$8)*100,0)</f>
        <v>0</v>
      </c>
      <c r="CJ38" s="301">
        <v>0</v>
      </c>
      <c r="CK38" s="288">
        <f>IF(CJ$8&gt;0,(CJ38/CJ$8)*100,0)</f>
        <v>0</v>
      </c>
      <c r="CL38" s="292">
        <f>CH38-CJ38</f>
        <v>0</v>
      </c>
      <c r="CM38" s="293">
        <f>IF(CJ38=0,0,((CL38/CJ38)*100))</f>
        <v>0</v>
      </c>
    </row>
    <row r="39" spans="1:91" s="299" customFormat="1" ht="15" customHeight="1">
      <c r="A39" s="295"/>
      <c r="B39" s="529" t="s">
        <v>236</v>
      </c>
      <c r="C39" s="530"/>
      <c r="D39" s="300"/>
      <c r="E39" s="301">
        <v>0</v>
      </c>
      <c r="F39" s="301">
        <v>0</v>
      </c>
      <c r="G39" s="302">
        <v>0</v>
      </c>
      <c r="H39" s="301">
        <v>0</v>
      </c>
      <c r="I39" s="301">
        <v>0</v>
      </c>
      <c r="J39" s="301">
        <v>0</v>
      </c>
      <c r="K39" s="302">
        <v>0</v>
      </c>
      <c r="L39" s="295"/>
      <c r="M39" s="529" t="s">
        <v>236</v>
      </c>
      <c r="N39" s="530"/>
      <c r="O39" s="300"/>
      <c r="P39" s="301">
        <v>0</v>
      </c>
      <c r="Q39" s="302">
        <v>0</v>
      </c>
      <c r="R39" s="302">
        <v>0</v>
      </c>
      <c r="S39" s="301">
        <v>0</v>
      </c>
      <c r="T39" s="301">
        <v>0</v>
      </c>
      <c r="U39" s="302">
        <v>0</v>
      </c>
      <c r="V39" s="302">
        <v>0</v>
      </c>
      <c r="W39" s="295"/>
      <c r="X39" s="529" t="s">
        <v>236</v>
      </c>
      <c r="Y39" s="530"/>
      <c r="Z39" s="300"/>
      <c r="AA39" s="301">
        <v>0</v>
      </c>
      <c r="AB39" s="301">
        <v>0</v>
      </c>
      <c r="AC39" s="302">
        <v>0</v>
      </c>
      <c r="AD39" s="301">
        <v>0</v>
      </c>
      <c r="AE39" s="301">
        <v>0</v>
      </c>
      <c r="AF39" s="301">
        <v>0</v>
      </c>
      <c r="AG39" s="303">
        <v>0</v>
      </c>
      <c r="AH39" s="295"/>
      <c r="AI39" s="529" t="s">
        <v>236</v>
      </c>
      <c r="AJ39" s="530"/>
      <c r="AK39" s="300"/>
      <c r="AL39" s="304">
        <v>0</v>
      </c>
      <c r="AM39" s="301">
        <v>0</v>
      </c>
      <c r="AN39" s="302">
        <v>0</v>
      </c>
      <c r="AO39" s="301">
        <v>0</v>
      </c>
      <c r="AP39" s="301">
        <v>0</v>
      </c>
      <c r="AQ39" s="302">
        <v>0</v>
      </c>
      <c r="AR39" s="302">
        <v>0</v>
      </c>
      <c r="AS39" s="295"/>
      <c r="AT39" s="529" t="s">
        <v>236</v>
      </c>
      <c r="AU39" s="530"/>
      <c r="AV39" s="300"/>
      <c r="AW39" s="301">
        <v>0</v>
      </c>
      <c r="AX39" s="301">
        <v>0</v>
      </c>
      <c r="AY39" s="303">
        <v>0</v>
      </c>
      <c r="AZ39" s="301">
        <v>0</v>
      </c>
      <c r="BA39" s="301">
        <v>0</v>
      </c>
      <c r="BB39" s="301">
        <v>0</v>
      </c>
      <c r="BC39" s="302">
        <v>0</v>
      </c>
      <c r="BD39" s="295"/>
      <c r="BE39" s="529" t="s">
        <v>236</v>
      </c>
      <c r="BF39" s="530"/>
      <c r="BG39" s="300"/>
      <c r="BH39" s="301">
        <v>0</v>
      </c>
      <c r="BI39" s="301">
        <v>0</v>
      </c>
      <c r="BJ39" s="302">
        <v>0</v>
      </c>
      <c r="BK39" s="301">
        <v>0</v>
      </c>
      <c r="BL39" s="301">
        <v>0</v>
      </c>
      <c r="BM39" s="301">
        <v>0</v>
      </c>
      <c r="BN39" s="302">
        <v>0</v>
      </c>
      <c r="BO39" s="295"/>
      <c r="BP39" s="529" t="s">
        <v>236</v>
      </c>
      <c r="BQ39" s="530"/>
      <c r="BR39" s="300"/>
      <c r="BS39" s="301">
        <v>0</v>
      </c>
      <c r="BT39" s="301">
        <v>0</v>
      </c>
      <c r="BU39" s="302">
        <v>0</v>
      </c>
      <c r="BV39" s="301">
        <v>0</v>
      </c>
      <c r="BW39" s="301">
        <v>0</v>
      </c>
      <c r="BX39" s="301">
        <v>0</v>
      </c>
      <c r="BY39" s="302">
        <v>0</v>
      </c>
      <c r="BZ39" s="295"/>
      <c r="CA39" s="529" t="s">
        <v>236</v>
      </c>
      <c r="CB39" s="530"/>
      <c r="CC39" s="300"/>
      <c r="CD39" s="301">
        <v>0</v>
      </c>
      <c r="CE39" s="301">
        <v>0</v>
      </c>
      <c r="CF39" s="301">
        <v>0</v>
      </c>
      <c r="CG39" s="302">
        <v>0</v>
      </c>
      <c r="CH39" s="301">
        <f>SUM(E39:CG39)</f>
        <v>0</v>
      </c>
      <c r="CI39" s="288">
        <f>IF(CH$8&gt;0,(CH39/CH$8)*100,0)</f>
        <v>0</v>
      </c>
      <c r="CJ39" s="301">
        <v>0</v>
      </c>
      <c r="CK39" s="288">
        <f>IF(CJ$8&gt;0,(CJ39/CJ$8)*100,0)</f>
        <v>0</v>
      </c>
      <c r="CL39" s="292">
        <f>CH39-CJ39</f>
        <v>0</v>
      </c>
      <c r="CM39" s="293">
        <f>IF(CJ39=0,0,((CL39/CJ39)*100))</f>
        <v>0</v>
      </c>
    </row>
    <row r="40" spans="1:91" s="299" customFormat="1" ht="15" customHeight="1">
      <c r="A40" s="295"/>
      <c r="B40" s="529" t="s">
        <v>237</v>
      </c>
      <c r="C40" s="530"/>
      <c r="D40" s="300"/>
      <c r="E40" s="301">
        <v>0</v>
      </c>
      <c r="F40" s="301">
        <v>0</v>
      </c>
      <c r="G40" s="302">
        <v>0</v>
      </c>
      <c r="H40" s="301">
        <v>0</v>
      </c>
      <c r="I40" s="301">
        <v>0</v>
      </c>
      <c r="J40" s="301">
        <v>0</v>
      </c>
      <c r="K40" s="302">
        <v>0</v>
      </c>
      <c r="L40" s="295"/>
      <c r="M40" s="529" t="s">
        <v>237</v>
      </c>
      <c r="N40" s="530"/>
      <c r="O40" s="300"/>
      <c r="P40" s="301">
        <v>0</v>
      </c>
      <c r="Q40" s="302">
        <v>0</v>
      </c>
      <c r="R40" s="302">
        <v>0</v>
      </c>
      <c r="S40" s="301">
        <v>0</v>
      </c>
      <c r="T40" s="301">
        <v>0</v>
      </c>
      <c r="U40" s="302">
        <v>0</v>
      </c>
      <c r="V40" s="302">
        <v>0</v>
      </c>
      <c r="W40" s="295"/>
      <c r="X40" s="529" t="s">
        <v>237</v>
      </c>
      <c r="Y40" s="530"/>
      <c r="Z40" s="300"/>
      <c r="AA40" s="301">
        <v>0</v>
      </c>
      <c r="AB40" s="301">
        <v>0</v>
      </c>
      <c r="AC40" s="302">
        <v>0</v>
      </c>
      <c r="AD40" s="301">
        <v>0</v>
      </c>
      <c r="AE40" s="301">
        <v>0</v>
      </c>
      <c r="AF40" s="301">
        <v>0</v>
      </c>
      <c r="AG40" s="303">
        <v>0</v>
      </c>
      <c r="AH40" s="295"/>
      <c r="AI40" s="529" t="s">
        <v>237</v>
      </c>
      <c r="AJ40" s="530"/>
      <c r="AK40" s="300"/>
      <c r="AL40" s="304">
        <v>0</v>
      </c>
      <c r="AM40" s="301">
        <v>0</v>
      </c>
      <c r="AN40" s="302">
        <v>0</v>
      </c>
      <c r="AO40" s="301">
        <v>0</v>
      </c>
      <c r="AP40" s="301">
        <v>0</v>
      </c>
      <c r="AQ40" s="302">
        <v>0</v>
      </c>
      <c r="AR40" s="302">
        <v>0</v>
      </c>
      <c r="AS40" s="295"/>
      <c r="AT40" s="529" t="s">
        <v>237</v>
      </c>
      <c r="AU40" s="530"/>
      <c r="AV40" s="300"/>
      <c r="AW40" s="301">
        <v>0</v>
      </c>
      <c r="AX40" s="301">
        <v>0</v>
      </c>
      <c r="AY40" s="303">
        <v>0</v>
      </c>
      <c r="AZ40" s="301">
        <v>0</v>
      </c>
      <c r="BA40" s="301">
        <v>0</v>
      </c>
      <c r="BB40" s="301">
        <v>0</v>
      </c>
      <c r="BC40" s="302">
        <v>0</v>
      </c>
      <c r="BD40" s="295"/>
      <c r="BE40" s="529" t="s">
        <v>237</v>
      </c>
      <c r="BF40" s="530"/>
      <c r="BG40" s="300"/>
      <c r="BH40" s="301">
        <v>0</v>
      </c>
      <c r="BI40" s="301">
        <v>0</v>
      </c>
      <c r="BJ40" s="302">
        <v>0</v>
      </c>
      <c r="BK40" s="301">
        <v>0</v>
      </c>
      <c r="BL40" s="301">
        <v>0</v>
      </c>
      <c r="BM40" s="301">
        <v>0</v>
      </c>
      <c r="BN40" s="302">
        <v>0</v>
      </c>
      <c r="BO40" s="295"/>
      <c r="BP40" s="529" t="s">
        <v>237</v>
      </c>
      <c r="BQ40" s="530"/>
      <c r="BR40" s="300"/>
      <c r="BS40" s="301">
        <v>0</v>
      </c>
      <c r="BT40" s="301">
        <v>0</v>
      </c>
      <c r="BU40" s="302">
        <v>0</v>
      </c>
      <c r="BV40" s="301">
        <v>0</v>
      </c>
      <c r="BW40" s="301">
        <v>0</v>
      </c>
      <c r="BX40" s="301">
        <v>0</v>
      </c>
      <c r="BY40" s="302">
        <v>0</v>
      </c>
      <c r="BZ40" s="295"/>
      <c r="CA40" s="529" t="s">
        <v>237</v>
      </c>
      <c r="CB40" s="530"/>
      <c r="CC40" s="300"/>
      <c r="CD40" s="301">
        <v>0</v>
      </c>
      <c r="CE40" s="301">
        <v>0</v>
      </c>
      <c r="CF40" s="301">
        <v>0</v>
      </c>
      <c r="CG40" s="302">
        <v>0</v>
      </c>
      <c r="CH40" s="301">
        <f>SUM(E40:CG40)</f>
        <v>0</v>
      </c>
      <c r="CI40" s="288">
        <f>IF(CH$8&gt;0,(CH40/CH$8)*100,0)</f>
        <v>0</v>
      </c>
      <c r="CJ40" s="301">
        <v>0</v>
      </c>
      <c r="CK40" s="288">
        <f>IF(CJ$8&gt;0,(CJ40/CJ$8)*100,0)</f>
        <v>0</v>
      </c>
      <c r="CL40" s="292">
        <f>CH40-CJ40</f>
        <v>0</v>
      </c>
      <c r="CM40" s="293">
        <f>IF(CJ40=0,0,((CL40/CJ40)*100))</f>
        <v>0</v>
      </c>
    </row>
    <row r="41" spans="1:91" s="299" customFormat="1" ht="7.5" customHeight="1">
      <c r="A41" s="295"/>
      <c r="B41" s="296"/>
      <c r="C41" s="297"/>
      <c r="D41" s="298"/>
      <c r="E41" s="288"/>
      <c r="F41" s="288"/>
      <c r="G41" s="289"/>
      <c r="H41" s="288"/>
      <c r="I41" s="288"/>
      <c r="J41" s="288"/>
      <c r="K41" s="289"/>
      <c r="L41" s="295"/>
      <c r="M41" s="296"/>
      <c r="N41" s="297"/>
      <c r="O41" s="298"/>
      <c r="P41" s="288"/>
      <c r="Q41" s="289"/>
      <c r="R41" s="289"/>
      <c r="S41" s="288"/>
      <c r="T41" s="288"/>
      <c r="U41" s="289"/>
      <c r="V41" s="289"/>
      <c r="W41" s="295"/>
      <c r="X41" s="296"/>
      <c r="Y41" s="297"/>
      <c r="Z41" s="298"/>
      <c r="AA41" s="288"/>
      <c r="AB41" s="288"/>
      <c r="AC41" s="289"/>
      <c r="AD41" s="288"/>
      <c r="AE41" s="288"/>
      <c r="AF41" s="288"/>
      <c r="AG41" s="290"/>
      <c r="AH41" s="295"/>
      <c r="AI41" s="296"/>
      <c r="AJ41" s="297"/>
      <c r="AK41" s="298"/>
      <c r="AL41" s="291"/>
      <c r="AM41" s="288"/>
      <c r="AN41" s="289"/>
      <c r="AO41" s="288"/>
      <c r="AP41" s="288"/>
      <c r="AQ41" s="289"/>
      <c r="AR41" s="289"/>
      <c r="AS41" s="295"/>
      <c r="AT41" s="296"/>
      <c r="AU41" s="297"/>
      <c r="AV41" s="298"/>
      <c r="AW41" s="288"/>
      <c r="AX41" s="288"/>
      <c r="AY41" s="290"/>
      <c r="AZ41" s="288"/>
      <c r="BA41" s="288"/>
      <c r="BB41" s="288"/>
      <c r="BC41" s="289"/>
      <c r="BD41" s="295"/>
      <c r="BE41" s="296"/>
      <c r="BF41" s="297"/>
      <c r="BG41" s="298"/>
      <c r="BH41" s="288"/>
      <c r="BI41" s="288"/>
      <c r="BJ41" s="289"/>
      <c r="BK41" s="288"/>
      <c r="BL41" s="288"/>
      <c r="BM41" s="288"/>
      <c r="BN41" s="289"/>
      <c r="BO41" s="295"/>
      <c r="BP41" s="296"/>
      <c r="BQ41" s="297"/>
      <c r="BR41" s="298"/>
      <c r="BS41" s="288"/>
      <c r="BT41" s="288"/>
      <c r="BU41" s="289"/>
      <c r="BV41" s="288"/>
      <c r="BW41" s="288"/>
      <c r="BX41" s="288"/>
      <c r="BY41" s="289"/>
      <c r="BZ41" s="295"/>
      <c r="CA41" s="296"/>
      <c r="CB41" s="297"/>
      <c r="CC41" s="298"/>
      <c r="CD41" s="288"/>
      <c r="CE41" s="288"/>
      <c r="CF41" s="288"/>
      <c r="CG41" s="289"/>
      <c r="CH41" s="288"/>
      <c r="CI41" s="288"/>
      <c r="CJ41" s="288"/>
      <c r="CK41" s="288"/>
      <c r="CL41" s="292"/>
      <c r="CM41" s="293"/>
    </row>
    <row r="42" spans="1:91" s="299" customFormat="1" ht="15" customHeight="1">
      <c r="A42" s="296" t="s">
        <v>312</v>
      </c>
      <c r="C42" s="297"/>
      <c r="D42" s="298"/>
      <c r="E42" s="288">
        <f aca="true" t="shared" si="45" ref="E42:K42">SUM(E43:E43)</f>
        <v>288917157.5</v>
      </c>
      <c r="F42" s="288">
        <f t="shared" si="45"/>
        <v>77099391</v>
      </c>
      <c r="G42" s="289">
        <f t="shared" si="45"/>
        <v>50024449</v>
      </c>
      <c r="H42" s="288">
        <f t="shared" si="45"/>
        <v>121241315</v>
      </c>
      <c r="I42" s="288">
        <f t="shared" si="45"/>
        <v>69797145</v>
      </c>
      <c r="J42" s="288">
        <f t="shared" si="45"/>
        <v>64065645</v>
      </c>
      <c r="K42" s="289">
        <f t="shared" si="45"/>
        <v>65515033</v>
      </c>
      <c r="L42" s="296" t="s">
        <v>312</v>
      </c>
      <c r="N42" s="297"/>
      <c r="O42" s="298"/>
      <c r="P42" s="288">
        <f aca="true" t="shared" si="46" ref="P42:V42">SUM(P43:P43)</f>
        <v>282757118</v>
      </c>
      <c r="Q42" s="289">
        <f t="shared" si="46"/>
        <v>66142904</v>
      </c>
      <c r="R42" s="289">
        <f t="shared" si="46"/>
        <v>68154376</v>
      </c>
      <c r="S42" s="288">
        <f t="shared" si="46"/>
        <v>39047546</v>
      </c>
      <c r="T42" s="288">
        <f t="shared" si="46"/>
        <v>11901854</v>
      </c>
      <c r="U42" s="289">
        <f t="shared" si="46"/>
        <v>7946983</v>
      </c>
      <c r="V42" s="289">
        <f t="shared" si="46"/>
        <v>22128483</v>
      </c>
      <c r="W42" s="296" t="s">
        <v>312</v>
      </c>
      <c r="Y42" s="297"/>
      <c r="Z42" s="298"/>
      <c r="AA42" s="288">
        <f aca="true" t="shared" si="47" ref="AA42:AG42">SUM(AA43:AA43)</f>
        <v>23808518</v>
      </c>
      <c r="AB42" s="288">
        <f t="shared" si="47"/>
        <v>11857497</v>
      </c>
      <c r="AC42" s="289">
        <f t="shared" si="47"/>
        <v>3127123</v>
      </c>
      <c r="AD42" s="288">
        <f t="shared" si="47"/>
        <v>9870361</v>
      </c>
      <c r="AE42" s="288">
        <f t="shared" si="47"/>
        <v>50815679</v>
      </c>
      <c r="AF42" s="288">
        <f t="shared" si="47"/>
        <v>9044059</v>
      </c>
      <c r="AG42" s="290">
        <f t="shared" si="47"/>
        <v>25432597</v>
      </c>
      <c r="AH42" s="296" t="s">
        <v>312</v>
      </c>
      <c r="AJ42" s="297"/>
      <c r="AK42" s="298"/>
      <c r="AL42" s="291">
        <f aca="true" t="shared" si="48" ref="AL42:AR42">SUM(AL43:AL43)</f>
        <v>53361404</v>
      </c>
      <c r="AM42" s="288">
        <f t="shared" si="48"/>
        <v>23353637</v>
      </c>
      <c r="AN42" s="289">
        <f t="shared" si="48"/>
        <v>5347049</v>
      </c>
      <c r="AO42" s="288">
        <f t="shared" si="48"/>
        <v>29756692</v>
      </c>
      <c r="AP42" s="288">
        <f t="shared" si="48"/>
        <v>4552129</v>
      </c>
      <c r="AQ42" s="289">
        <f t="shared" si="48"/>
        <v>11970536</v>
      </c>
      <c r="AR42" s="289">
        <f t="shared" si="48"/>
        <v>42330655</v>
      </c>
      <c r="AS42" s="296" t="s">
        <v>312</v>
      </c>
      <c r="AU42" s="297"/>
      <c r="AV42" s="298"/>
      <c r="AW42" s="288">
        <f aca="true" t="shared" si="49" ref="AW42:BC42">SUM(AW43:AW43)</f>
        <v>96928555</v>
      </c>
      <c r="AX42" s="288">
        <f t="shared" si="49"/>
        <v>31328055</v>
      </c>
      <c r="AY42" s="290">
        <f t="shared" si="49"/>
        <v>37853954</v>
      </c>
      <c r="AZ42" s="288">
        <f t="shared" si="49"/>
        <v>57735250</v>
      </c>
      <c r="BA42" s="288">
        <f t="shared" si="49"/>
        <v>70053560</v>
      </c>
      <c r="BB42" s="288">
        <f t="shared" si="49"/>
        <v>24012288</v>
      </c>
      <c r="BC42" s="289">
        <f t="shared" si="49"/>
        <v>26561152</v>
      </c>
      <c r="BD42" s="296" t="s">
        <v>312</v>
      </c>
      <c r="BF42" s="297"/>
      <c r="BG42" s="298"/>
      <c r="BH42" s="288">
        <f aca="true" t="shared" si="50" ref="BH42:BN42">SUM(BH43:BH43)</f>
        <v>4984396</v>
      </c>
      <c r="BI42" s="288">
        <f t="shared" si="50"/>
        <v>8250575</v>
      </c>
      <c r="BJ42" s="289">
        <f t="shared" si="50"/>
        <v>4258879</v>
      </c>
      <c r="BK42" s="288">
        <f t="shared" si="50"/>
        <v>32337401</v>
      </c>
      <c r="BL42" s="288">
        <f t="shared" si="50"/>
        <v>7283337</v>
      </c>
      <c r="BM42" s="288">
        <f t="shared" si="50"/>
        <v>7687923</v>
      </c>
      <c r="BN42" s="289">
        <f t="shared" si="50"/>
        <v>10265376</v>
      </c>
      <c r="BO42" s="296" t="s">
        <v>312</v>
      </c>
      <c r="BQ42" s="297"/>
      <c r="BR42" s="298"/>
      <c r="BS42" s="288">
        <f aca="true" t="shared" si="51" ref="BS42:BY42">SUM(BS43:BS43)</f>
        <v>15513347</v>
      </c>
      <c r="BT42" s="288">
        <f t="shared" si="51"/>
        <v>7743903</v>
      </c>
      <c r="BU42" s="289">
        <f t="shared" si="51"/>
        <v>4202434</v>
      </c>
      <c r="BV42" s="288">
        <f t="shared" si="51"/>
        <v>24993707</v>
      </c>
      <c r="BW42" s="288">
        <f t="shared" si="51"/>
        <v>8030363</v>
      </c>
      <c r="BX42" s="288">
        <f t="shared" si="51"/>
        <v>5025825</v>
      </c>
      <c r="BY42" s="289">
        <f t="shared" si="51"/>
        <v>1625920</v>
      </c>
      <c r="BZ42" s="296" t="s">
        <v>312</v>
      </c>
      <c r="CB42" s="297"/>
      <c r="CC42" s="298"/>
      <c r="CD42" s="288">
        <f>SUM(CD43:CD43)</f>
        <v>3103596</v>
      </c>
      <c r="CE42" s="288">
        <f>SUM(CE43:CE43)</f>
        <v>7163480</v>
      </c>
      <c r="CF42" s="288">
        <f>SUM(CF43:CF43)</f>
        <v>1675873</v>
      </c>
      <c r="CG42" s="289">
        <f>SUM(CG43:CG43)</f>
        <v>3937104</v>
      </c>
      <c r="CH42" s="288">
        <f>SUM(CH43:CH43)</f>
        <v>2041923588.5</v>
      </c>
      <c r="CI42" s="288">
        <f>IF(CH$8&gt;0,(CH42/CH$8)*100,0)</f>
        <v>0.43249282799522243</v>
      </c>
      <c r="CJ42" s="288">
        <f>SUM(CJ43:CJ43)</f>
        <v>1956163514</v>
      </c>
      <c r="CK42" s="288">
        <f>IF(CJ$8&gt;0,(CJ42/CJ$8)*100,0)</f>
        <v>0.42123464367543745</v>
      </c>
      <c r="CL42" s="292">
        <f>CH42-CJ42</f>
        <v>85760074.5</v>
      </c>
      <c r="CM42" s="293">
        <f>IF(CJ42=0,0,((CL42/CJ42)*100))</f>
        <v>4.384095393162517</v>
      </c>
    </row>
    <row r="43" spans="1:91" s="305" customFormat="1" ht="15" customHeight="1">
      <c r="A43" s="295"/>
      <c r="B43" s="529" t="s">
        <v>238</v>
      </c>
      <c r="C43" s="530"/>
      <c r="D43" s="300"/>
      <c r="E43" s="301">
        <v>288917157.5</v>
      </c>
      <c r="F43" s="301">
        <v>77099391</v>
      </c>
      <c r="G43" s="302">
        <v>50024449</v>
      </c>
      <c r="H43" s="301">
        <v>121241315</v>
      </c>
      <c r="I43" s="301">
        <v>69797145</v>
      </c>
      <c r="J43" s="301">
        <v>64065645</v>
      </c>
      <c r="K43" s="302">
        <v>65515033</v>
      </c>
      <c r="L43" s="295"/>
      <c r="M43" s="529" t="s">
        <v>238</v>
      </c>
      <c r="N43" s="530"/>
      <c r="O43" s="300"/>
      <c r="P43" s="301">
        <v>282757118</v>
      </c>
      <c r="Q43" s="302">
        <v>66142904</v>
      </c>
      <c r="R43" s="302">
        <v>68154376</v>
      </c>
      <c r="S43" s="301">
        <v>39047546</v>
      </c>
      <c r="T43" s="301">
        <v>11901854</v>
      </c>
      <c r="U43" s="302">
        <v>7946983</v>
      </c>
      <c r="V43" s="302">
        <v>22128483</v>
      </c>
      <c r="W43" s="295"/>
      <c r="X43" s="529" t="s">
        <v>238</v>
      </c>
      <c r="Y43" s="530"/>
      <c r="Z43" s="300"/>
      <c r="AA43" s="301">
        <v>23808518</v>
      </c>
      <c r="AB43" s="301">
        <v>11857497</v>
      </c>
      <c r="AC43" s="302">
        <v>3127123</v>
      </c>
      <c r="AD43" s="301">
        <v>9870361</v>
      </c>
      <c r="AE43" s="301">
        <v>50815679</v>
      </c>
      <c r="AF43" s="301">
        <v>9044059</v>
      </c>
      <c r="AG43" s="303">
        <v>25432597</v>
      </c>
      <c r="AH43" s="295"/>
      <c r="AI43" s="529" t="s">
        <v>238</v>
      </c>
      <c r="AJ43" s="530"/>
      <c r="AK43" s="300"/>
      <c r="AL43" s="304">
        <v>53361404</v>
      </c>
      <c r="AM43" s="301">
        <v>23353637</v>
      </c>
      <c r="AN43" s="302">
        <v>5347049</v>
      </c>
      <c r="AO43" s="301">
        <v>29756692</v>
      </c>
      <c r="AP43" s="301">
        <v>4552129</v>
      </c>
      <c r="AQ43" s="302">
        <v>11970536</v>
      </c>
      <c r="AR43" s="302">
        <v>42330655</v>
      </c>
      <c r="AS43" s="295"/>
      <c r="AT43" s="529" t="s">
        <v>238</v>
      </c>
      <c r="AU43" s="530"/>
      <c r="AV43" s="300"/>
      <c r="AW43" s="301">
        <v>96928555</v>
      </c>
      <c r="AX43" s="301">
        <v>31328055</v>
      </c>
      <c r="AY43" s="303">
        <v>37853954</v>
      </c>
      <c r="AZ43" s="301">
        <v>57735250</v>
      </c>
      <c r="BA43" s="301">
        <v>70053560</v>
      </c>
      <c r="BB43" s="301">
        <v>24012288</v>
      </c>
      <c r="BC43" s="302">
        <v>26561152</v>
      </c>
      <c r="BD43" s="295"/>
      <c r="BE43" s="529" t="s">
        <v>238</v>
      </c>
      <c r="BF43" s="530"/>
      <c r="BG43" s="300"/>
      <c r="BH43" s="301">
        <v>4984396</v>
      </c>
      <c r="BI43" s="301">
        <v>8250575</v>
      </c>
      <c r="BJ43" s="302">
        <v>4258879</v>
      </c>
      <c r="BK43" s="301">
        <v>32337401</v>
      </c>
      <c r="BL43" s="301">
        <v>7283337</v>
      </c>
      <c r="BM43" s="301">
        <v>7687923</v>
      </c>
      <c r="BN43" s="302">
        <v>10265376</v>
      </c>
      <c r="BO43" s="295"/>
      <c r="BP43" s="529" t="s">
        <v>238</v>
      </c>
      <c r="BQ43" s="530"/>
      <c r="BR43" s="300"/>
      <c r="BS43" s="301">
        <v>15513347</v>
      </c>
      <c r="BT43" s="301">
        <v>7743903</v>
      </c>
      <c r="BU43" s="302">
        <v>4202434</v>
      </c>
      <c r="BV43" s="301">
        <v>24993707</v>
      </c>
      <c r="BW43" s="301">
        <v>8030363</v>
      </c>
      <c r="BX43" s="301">
        <v>5025825</v>
      </c>
      <c r="BY43" s="302">
        <v>1625920</v>
      </c>
      <c r="BZ43" s="295"/>
      <c r="CA43" s="529" t="s">
        <v>238</v>
      </c>
      <c r="CB43" s="530"/>
      <c r="CC43" s="300"/>
      <c r="CD43" s="301">
        <v>3103596</v>
      </c>
      <c r="CE43" s="301">
        <v>7163480</v>
      </c>
      <c r="CF43" s="301">
        <v>1675873</v>
      </c>
      <c r="CG43" s="302">
        <v>3937104</v>
      </c>
      <c r="CH43" s="301">
        <f>SUM(E43:CG43)</f>
        <v>2041923588.5</v>
      </c>
      <c r="CI43" s="288">
        <f>IF(CH$8&gt;0,(CH43/CH$8)*100,0)</f>
        <v>0.43249282799522243</v>
      </c>
      <c r="CJ43" s="301">
        <v>1956163514</v>
      </c>
      <c r="CK43" s="288">
        <f>IF(CJ$8&gt;0,(CJ43/CJ$8)*100,0)</f>
        <v>0.42123464367543745</v>
      </c>
      <c r="CL43" s="292">
        <f>CH43-CJ43</f>
        <v>85760074.5</v>
      </c>
      <c r="CM43" s="293">
        <f>IF(CJ43=0,0,((CL43/CJ43)*100))</f>
        <v>4.384095393162517</v>
      </c>
    </row>
    <row r="44" spans="1:91" s="306" customFormat="1" ht="7.5" customHeight="1">
      <c r="A44" s="295"/>
      <c r="B44" s="296"/>
      <c r="C44" s="297"/>
      <c r="D44" s="300"/>
      <c r="E44" s="288"/>
      <c r="F44" s="288"/>
      <c r="G44" s="289"/>
      <c r="H44" s="288"/>
      <c r="I44" s="288"/>
      <c r="J44" s="288"/>
      <c r="K44" s="289"/>
      <c r="L44" s="295"/>
      <c r="M44" s="296"/>
      <c r="N44" s="297"/>
      <c r="O44" s="300"/>
      <c r="P44" s="288"/>
      <c r="Q44" s="289"/>
      <c r="R44" s="289"/>
      <c r="S44" s="288"/>
      <c r="T44" s="288"/>
      <c r="U44" s="289"/>
      <c r="V44" s="289"/>
      <c r="W44" s="295"/>
      <c r="X44" s="296"/>
      <c r="Y44" s="297"/>
      <c r="Z44" s="300"/>
      <c r="AA44" s="288"/>
      <c r="AB44" s="288"/>
      <c r="AC44" s="289"/>
      <c r="AD44" s="288"/>
      <c r="AE44" s="288"/>
      <c r="AF44" s="288"/>
      <c r="AG44" s="290"/>
      <c r="AH44" s="295"/>
      <c r="AI44" s="296"/>
      <c r="AJ44" s="297"/>
      <c r="AK44" s="300"/>
      <c r="AL44" s="291"/>
      <c r="AM44" s="288"/>
      <c r="AN44" s="289"/>
      <c r="AO44" s="288"/>
      <c r="AP44" s="288"/>
      <c r="AQ44" s="289"/>
      <c r="AR44" s="289"/>
      <c r="AS44" s="295"/>
      <c r="AT44" s="296"/>
      <c r="AU44" s="297"/>
      <c r="AV44" s="300"/>
      <c r="AW44" s="288"/>
      <c r="AX44" s="288"/>
      <c r="AY44" s="290"/>
      <c r="AZ44" s="288"/>
      <c r="BA44" s="288"/>
      <c r="BB44" s="288"/>
      <c r="BC44" s="289"/>
      <c r="BD44" s="295"/>
      <c r="BE44" s="296"/>
      <c r="BF44" s="297"/>
      <c r="BG44" s="300"/>
      <c r="BH44" s="288"/>
      <c r="BI44" s="288"/>
      <c r="BJ44" s="289"/>
      <c r="BK44" s="288"/>
      <c r="BL44" s="288"/>
      <c r="BM44" s="288"/>
      <c r="BN44" s="289"/>
      <c r="BO44" s="295"/>
      <c r="BP44" s="296"/>
      <c r="BQ44" s="297"/>
      <c r="BR44" s="300"/>
      <c r="BS44" s="288"/>
      <c r="BT44" s="288"/>
      <c r="BU44" s="289"/>
      <c r="BV44" s="288"/>
      <c r="BW44" s="288"/>
      <c r="BX44" s="288"/>
      <c r="BY44" s="289"/>
      <c r="BZ44" s="295"/>
      <c r="CA44" s="296"/>
      <c r="CB44" s="297"/>
      <c r="CC44" s="300"/>
      <c r="CD44" s="288"/>
      <c r="CE44" s="288"/>
      <c r="CF44" s="288"/>
      <c r="CG44" s="289"/>
      <c r="CH44" s="288"/>
      <c r="CI44" s="288"/>
      <c r="CJ44" s="288"/>
      <c r="CK44" s="288"/>
      <c r="CL44" s="292"/>
      <c r="CM44" s="293"/>
    </row>
    <row r="45" spans="1:91" s="307" customFormat="1" ht="15" customHeight="1">
      <c r="A45" s="296" t="s">
        <v>313</v>
      </c>
      <c r="C45" s="297"/>
      <c r="D45" s="300"/>
      <c r="E45" s="288">
        <f aca="true" t="shared" si="52" ref="E45:K45">SUM(E46:E46)</f>
        <v>0</v>
      </c>
      <c r="F45" s="288">
        <f t="shared" si="52"/>
        <v>0</v>
      </c>
      <c r="G45" s="289">
        <f t="shared" si="52"/>
        <v>39876859</v>
      </c>
      <c r="H45" s="288">
        <f t="shared" si="52"/>
        <v>0</v>
      </c>
      <c r="I45" s="288">
        <f t="shared" si="52"/>
        <v>0</v>
      </c>
      <c r="J45" s="288">
        <f t="shared" si="52"/>
        <v>0</v>
      </c>
      <c r="K45" s="289">
        <f t="shared" si="52"/>
        <v>0</v>
      </c>
      <c r="L45" s="296" t="s">
        <v>313</v>
      </c>
      <c r="N45" s="297"/>
      <c r="O45" s="300"/>
      <c r="P45" s="288">
        <f aca="true" t="shared" si="53" ref="P45:V45">SUM(P46:P46)</f>
        <v>0</v>
      </c>
      <c r="Q45" s="289">
        <f t="shared" si="53"/>
        <v>0</v>
      </c>
      <c r="R45" s="289">
        <f t="shared" si="53"/>
        <v>0</v>
      </c>
      <c r="S45" s="288">
        <f t="shared" si="53"/>
        <v>0</v>
      </c>
      <c r="T45" s="288">
        <f t="shared" si="53"/>
        <v>0</v>
      </c>
      <c r="U45" s="289">
        <f t="shared" si="53"/>
        <v>0</v>
      </c>
      <c r="V45" s="289">
        <f t="shared" si="53"/>
        <v>0</v>
      </c>
      <c r="W45" s="296" t="s">
        <v>313</v>
      </c>
      <c r="Y45" s="297"/>
      <c r="Z45" s="300"/>
      <c r="AA45" s="288">
        <f aca="true" t="shared" si="54" ref="AA45:AG45">SUM(AA46:AA46)</f>
        <v>0</v>
      </c>
      <c r="AB45" s="288">
        <f t="shared" si="54"/>
        <v>0</v>
      </c>
      <c r="AC45" s="289">
        <f t="shared" si="54"/>
        <v>0</v>
      </c>
      <c r="AD45" s="288">
        <f t="shared" si="54"/>
        <v>0</v>
      </c>
      <c r="AE45" s="288">
        <f t="shared" si="54"/>
        <v>0</v>
      </c>
      <c r="AF45" s="288">
        <f t="shared" si="54"/>
        <v>0</v>
      </c>
      <c r="AG45" s="290">
        <f t="shared" si="54"/>
        <v>17179302</v>
      </c>
      <c r="AH45" s="296" t="s">
        <v>313</v>
      </c>
      <c r="AJ45" s="297"/>
      <c r="AK45" s="300"/>
      <c r="AL45" s="291">
        <f aca="true" t="shared" si="55" ref="AL45:AR45">SUM(AL46:AL46)</f>
        <v>0</v>
      </c>
      <c r="AM45" s="288">
        <f t="shared" si="55"/>
        <v>0</v>
      </c>
      <c r="AN45" s="289">
        <f t="shared" si="55"/>
        <v>0</v>
      </c>
      <c r="AO45" s="288">
        <f t="shared" si="55"/>
        <v>0</v>
      </c>
      <c r="AP45" s="288">
        <f t="shared" si="55"/>
        <v>0</v>
      </c>
      <c r="AQ45" s="289">
        <f t="shared" si="55"/>
        <v>0</v>
      </c>
      <c r="AR45" s="289">
        <f t="shared" si="55"/>
        <v>0</v>
      </c>
      <c r="AS45" s="296" t="s">
        <v>313</v>
      </c>
      <c r="AU45" s="297"/>
      <c r="AV45" s="300"/>
      <c r="AW45" s="288">
        <f aca="true" t="shared" si="56" ref="AW45:BC45">SUM(AW46:AW46)</f>
        <v>0</v>
      </c>
      <c r="AX45" s="288">
        <f t="shared" si="56"/>
        <v>0</v>
      </c>
      <c r="AY45" s="290">
        <f t="shared" si="56"/>
        <v>0</v>
      </c>
      <c r="AZ45" s="288">
        <f t="shared" si="56"/>
        <v>0</v>
      </c>
      <c r="BA45" s="288">
        <f t="shared" si="56"/>
        <v>0</v>
      </c>
      <c r="BB45" s="288">
        <f t="shared" si="56"/>
        <v>0</v>
      </c>
      <c r="BC45" s="289">
        <f t="shared" si="56"/>
        <v>460000</v>
      </c>
      <c r="BD45" s="296" t="s">
        <v>313</v>
      </c>
      <c r="BF45" s="297"/>
      <c r="BG45" s="300"/>
      <c r="BH45" s="288">
        <f aca="true" t="shared" si="57" ref="BH45:BN45">SUM(BH46:BH46)</f>
        <v>0</v>
      </c>
      <c r="BI45" s="288">
        <f t="shared" si="57"/>
        <v>0</v>
      </c>
      <c r="BJ45" s="289">
        <f t="shared" si="57"/>
        <v>12914880</v>
      </c>
      <c r="BK45" s="288">
        <f t="shared" si="57"/>
        <v>0</v>
      </c>
      <c r="BL45" s="288">
        <f t="shared" si="57"/>
        <v>0</v>
      </c>
      <c r="BM45" s="288">
        <f t="shared" si="57"/>
        <v>0</v>
      </c>
      <c r="BN45" s="289">
        <f t="shared" si="57"/>
        <v>0</v>
      </c>
      <c r="BO45" s="296" t="s">
        <v>313</v>
      </c>
      <c r="BQ45" s="297"/>
      <c r="BR45" s="300"/>
      <c r="BS45" s="288">
        <f aca="true" t="shared" si="58" ref="BS45:BY45">SUM(BS46:BS46)</f>
        <v>0</v>
      </c>
      <c r="BT45" s="288">
        <f t="shared" si="58"/>
        <v>0</v>
      </c>
      <c r="BU45" s="289">
        <f t="shared" si="58"/>
        <v>0</v>
      </c>
      <c r="BV45" s="288">
        <f t="shared" si="58"/>
        <v>0</v>
      </c>
      <c r="BW45" s="288">
        <f t="shared" si="58"/>
        <v>0</v>
      </c>
      <c r="BX45" s="288">
        <f t="shared" si="58"/>
        <v>0</v>
      </c>
      <c r="BY45" s="289">
        <f t="shared" si="58"/>
        <v>0</v>
      </c>
      <c r="BZ45" s="296" t="s">
        <v>313</v>
      </c>
      <c r="CB45" s="297"/>
      <c r="CC45" s="300"/>
      <c r="CD45" s="288">
        <f>SUM(CD46:CD46)</f>
        <v>0</v>
      </c>
      <c r="CE45" s="288">
        <f>SUM(CE46:CE46)</f>
        <v>0</v>
      </c>
      <c r="CF45" s="288">
        <f>SUM(CF46:CF46)</f>
        <v>2697729</v>
      </c>
      <c r="CG45" s="289">
        <f>SUM(CG46:CG46)</f>
        <v>0</v>
      </c>
      <c r="CH45" s="288">
        <f>SUM(CH46:CH46)</f>
        <v>73128770</v>
      </c>
      <c r="CI45" s="288">
        <f>IF(CH$8&gt;0,(CH45/CH$8)*100,0)</f>
        <v>0.015489153817134711</v>
      </c>
      <c r="CJ45" s="288">
        <f>SUM(CJ46:CJ46)</f>
        <v>163930268</v>
      </c>
      <c r="CK45" s="288">
        <f>IF(CJ$8&gt;0,(CJ45/CJ$8)*100,0)</f>
        <v>0.03530027399774872</v>
      </c>
      <c r="CL45" s="292">
        <f>CH45-CJ45</f>
        <v>-90801498</v>
      </c>
      <c r="CM45" s="293">
        <f>IF(CJ45=0,0,((CL45/CJ45)*100))</f>
        <v>-55.39031876651358</v>
      </c>
    </row>
    <row r="46" spans="1:91" s="308" customFormat="1" ht="15" customHeight="1">
      <c r="A46" s="295"/>
      <c r="B46" s="529" t="s">
        <v>239</v>
      </c>
      <c r="C46" s="530"/>
      <c r="D46" s="300"/>
      <c r="E46" s="301">
        <v>0</v>
      </c>
      <c r="F46" s="301">
        <v>0</v>
      </c>
      <c r="G46" s="302">
        <v>39876859</v>
      </c>
      <c r="H46" s="301">
        <v>0</v>
      </c>
      <c r="I46" s="301">
        <v>0</v>
      </c>
      <c r="J46" s="301">
        <v>0</v>
      </c>
      <c r="K46" s="302">
        <v>0</v>
      </c>
      <c r="L46" s="295"/>
      <c r="M46" s="529" t="s">
        <v>239</v>
      </c>
      <c r="N46" s="530"/>
      <c r="O46" s="300"/>
      <c r="P46" s="301">
        <v>0</v>
      </c>
      <c r="Q46" s="302">
        <v>0</v>
      </c>
      <c r="R46" s="302">
        <v>0</v>
      </c>
      <c r="S46" s="301">
        <v>0</v>
      </c>
      <c r="T46" s="301">
        <v>0</v>
      </c>
      <c r="U46" s="302">
        <v>0</v>
      </c>
      <c r="V46" s="302">
        <v>0</v>
      </c>
      <c r="W46" s="295"/>
      <c r="X46" s="529" t="s">
        <v>239</v>
      </c>
      <c r="Y46" s="530"/>
      <c r="Z46" s="300"/>
      <c r="AA46" s="301">
        <v>0</v>
      </c>
      <c r="AB46" s="301">
        <v>0</v>
      </c>
      <c r="AC46" s="302">
        <v>0</v>
      </c>
      <c r="AD46" s="301">
        <v>0</v>
      </c>
      <c r="AE46" s="301">
        <v>0</v>
      </c>
      <c r="AF46" s="301">
        <v>0</v>
      </c>
      <c r="AG46" s="303">
        <v>17179302</v>
      </c>
      <c r="AH46" s="295"/>
      <c r="AI46" s="529" t="s">
        <v>239</v>
      </c>
      <c r="AJ46" s="530"/>
      <c r="AK46" s="300"/>
      <c r="AL46" s="304">
        <v>0</v>
      </c>
      <c r="AM46" s="301">
        <v>0</v>
      </c>
      <c r="AN46" s="302">
        <v>0</v>
      </c>
      <c r="AO46" s="301">
        <v>0</v>
      </c>
      <c r="AP46" s="301">
        <v>0</v>
      </c>
      <c r="AQ46" s="302">
        <v>0</v>
      </c>
      <c r="AR46" s="302">
        <v>0</v>
      </c>
      <c r="AS46" s="295"/>
      <c r="AT46" s="529" t="s">
        <v>239</v>
      </c>
      <c r="AU46" s="530"/>
      <c r="AV46" s="300"/>
      <c r="AW46" s="301">
        <v>0</v>
      </c>
      <c r="AX46" s="301">
        <v>0</v>
      </c>
      <c r="AY46" s="303">
        <v>0</v>
      </c>
      <c r="AZ46" s="301">
        <v>0</v>
      </c>
      <c r="BA46" s="301">
        <v>0</v>
      </c>
      <c r="BB46" s="301">
        <v>0</v>
      </c>
      <c r="BC46" s="302">
        <v>460000</v>
      </c>
      <c r="BD46" s="295"/>
      <c r="BE46" s="529" t="s">
        <v>239</v>
      </c>
      <c r="BF46" s="530"/>
      <c r="BG46" s="300"/>
      <c r="BH46" s="301">
        <v>0</v>
      </c>
      <c r="BI46" s="301">
        <v>0</v>
      </c>
      <c r="BJ46" s="302">
        <v>12914880</v>
      </c>
      <c r="BK46" s="301">
        <v>0</v>
      </c>
      <c r="BL46" s="301">
        <v>0</v>
      </c>
      <c r="BM46" s="301">
        <v>0</v>
      </c>
      <c r="BN46" s="302">
        <v>0</v>
      </c>
      <c r="BO46" s="295"/>
      <c r="BP46" s="529" t="s">
        <v>239</v>
      </c>
      <c r="BQ46" s="530"/>
      <c r="BR46" s="300"/>
      <c r="BS46" s="301">
        <v>0</v>
      </c>
      <c r="BT46" s="301">
        <v>0</v>
      </c>
      <c r="BU46" s="302">
        <v>0</v>
      </c>
      <c r="BV46" s="301">
        <v>0</v>
      </c>
      <c r="BW46" s="301">
        <v>0</v>
      </c>
      <c r="BX46" s="301">
        <v>0</v>
      </c>
      <c r="BY46" s="302">
        <v>0</v>
      </c>
      <c r="BZ46" s="295"/>
      <c r="CA46" s="529" t="s">
        <v>239</v>
      </c>
      <c r="CB46" s="530"/>
      <c r="CC46" s="300"/>
      <c r="CD46" s="301">
        <v>0</v>
      </c>
      <c r="CE46" s="301">
        <v>0</v>
      </c>
      <c r="CF46" s="301">
        <v>2697729</v>
      </c>
      <c r="CG46" s="302">
        <v>0</v>
      </c>
      <c r="CH46" s="301">
        <f>SUM(E46:CG46)</f>
        <v>73128770</v>
      </c>
      <c r="CI46" s="288">
        <f>IF(CH$8&gt;0,(CH46/CH$8)*100,0)</f>
        <v>0.015489153817134711</v>
      </c>
      <c r="CJ46" s="301">
        <v>163930268</v>
      </c>
      <c r="CK46" s="288">
        <f>IF(CJ$8&gt;0,(CJ46/CJ$8)*100,0)</f>
        <v>0.03530027399774872</v>
      </c>
      <c r="CL46" s="292">
        <f>CH46-CJ46</f>
        <v>-90801498</v>
      </c>
      <c r="CM46" s="293">
        <f>IF(CJ46=0,0,((CL46/CJ46)*100))</f>
        <v>-55.39031876651358</v>
      </c>
    </row>
    <row r="47" spans="1:91" s="310" customFormat="1" ht="7.5" customHeight="1">
      <c r="A47" s="295"/>
      <c r="B47" s="309"/>
      <c r="C47" s="297"/>
      <c r="D47" s="300"/>
      <c r="E47" s="288"/>
      <c r="F47" s="288"/>
      <c r="G47" s="289"/>
      <c r="H47" s="288"/>
      <c r="I47" s="288"/>
      <c r="J47" s="288"/>
      <c r="K47" s="289"/>
      <c r="L47" s="295"/>
      <c r="M47" s="309"/>
      <c r="N47" s="297"/>
      <c r="O47" s="300"/>
      <c r="P47" s="288"/>
      <c r="Q47" s="289"/>
      <c r="R47" s="289"/>
      <c r="S47" s="288"/>
      <c r="T47" s="288"/>
      <c r="U47" s="289"/>
      <c r="V47" s="289"/>
      <c r="W47" s="295"/>
      <c r="X47" s="309"/>
      <c r="Y47" s="297"/>
      <c r="Z47" s="300"/>
      <c r="AA47" s="288"/>
      <c r="AB47" s="288"/>
      <c r="AC47" s="289"/>
      <c r="AD47" s="288"/>
      <c r="AE47" s="288"/>
      <c r="AF47" s="288"/>
      <c r="AG47" s="290"/>
      <c r="AH47" s="295"/>
      <c r="AI47" s="309"/>
      <c r="AJ47" s="297"/>
      <c r="AK47" s="300"/>
      <c r="AL47" s="291"/>
      <c r="AM47" s="288"/>
      <c r="AN47" s="289"/>
      <c r="AO47" s="288"/>
      <c r="AP47" s="288"/>
      <c r="AQ47" s="289"/>
      <c r="AR47" s="289"/>
      <c r="AS47" s="295"/>
      <c r="AT47" s="309"/>
      <c r="AU47" s="297"/>
      <c r="AV47" s="300"/>
      <c r="AW47" s="288"/>
      <c r="AX47" s="288"/>
      <c r="AY47" s="290"/>
      <c r="AZ47" s="288"/>
      <c r="BA47" s="288"/>
      <c r="BB47" s="288"/>
      <c r="BC47" s="289"/>
      <c r="BD47" s="295"/>
      <c r="BE47" s="309"/>
      <c r="BF47" s="297"/>
      <c r="BG47" s="300"/>
      <c r="BH47" s="288"/>
      <c r="BI47" s="288"/>
      <c r="BJ47" s="289"/>
      <c r="BK47" s="288"/>
      <c r="BL47" s="288"/>
      <c r="BM47" s="288"/>
      <c r="BN47" s="289"/>
      <c r="BO47" s="295"/>
      <c r="BP47" s="309"/>
      <c r="BQ47" s="297"/>
      <c r="BR47" s="300"/>
      <c r="BS47" s="288"/>
      <c r="BT47" s="288"/>
      <c r="BU47" s="289"/>
      <c r="BV47" s="288"/>
      <c r="BW47" s="288"/>
      <c r="BX47" s="288"/>
      <c r="BY47" s="289"/>
      <c r="BZ47" s="295"/>
      <c r="CA47" s="309"/>
      <c r="CB47" s="297"/>
      <c r="CC47" s="300"/>
      <c r="CD47" s="288"/>
      <c r="CE47" s="288"/>
      <c r="CF47" s="288"/>
      <c r="CG47" s="289"/>
      <c r="CH47" s="288"/>
      <c r="CI47" s="288"/>
      <c r="CJ47" s="288"/>
      <c r="CK47" s="288"/>
      <c r="CL47" s="292"/>
      <c r="CM47" s="293"/>
    </row>
    <row r="48" spans="1:91" s="311" customFormat="1" ht="15" customHeight="1">
      <c r="A48" s="296" t="s">
        <v>314</v>
      </c>
      <c r="C48" s="297"/>
      <c r="D48" s="300"/>
      <c r="E48" s="288">
        <f aca="true" t="shared" si="59" ref="E48:K48">SUM(E49:E52)</f>
        <v>85385559209.63</v>
      </c>
      <c r="F48" s="288">
        <f t="shared" si="59"/>
        <v>8563950324</v>
      </c>
      <c r="G48" s="289">
        <f t="shared" si="59"/>
        <v>5605236818</v>
      </c>
      <c r="H48" s="288">
        <f t="shared" si="59"/>
        <v>12568767341.380001</v>
      </c>
      <c r="I48" s="288">
        <f t="shared" si="59"/>
        <v>14548641617.14</v>
      </c>
      <c r="J48" s="288">
        <f t="shared" si="59"/>
        <v>9430977480.82</v>
      </c>
      <c r="K48" s="289">
        <f t="shared" si="59"/>
        <v>4824718836.89</v>
      </c>
      <c r="L48" s="296" t="s">
        <v>314</v>
      </c>
      <c r="N48" s="297"/>
      <c r="O48" s="300"/>
      <c r="P48" s="288">
        <f aca="true" t="shared" si="60" ref="P48:V48">SUM(P49:P52)</f>
        <v>5167808257</v>
      </c>
      <c r="Q48" s="289">
        <f t="shared" si="60"/>
        <v>9392545501</v>
      </c>
      <c r="R48" s="289">
        <f t="shared" si="60"/>
        <v>3357965347.72</v>
      </c>
      <c r="S48" s="288">
        <f t="shared" si="60"/>
        <v>5777939471.58</v>
      </c>
      <c r="T48" s="288">
        <f t="shared" si="60"/>
        <v>4446821184.98</v>
      </c>
      <c r="U48" s="289">
        <f t="shared" si="60"/>
        <v>2452984526</v>
      </c>
      <c r="V48" s="289">
        <f t="shared" si="60"/>
        <v>5442009656.95</v>
      </c>
      <c r="W48" s="296" t="s">
        <v>314</v>
      </c>
      <c r="Y48" s="297"/>
      <c r="Z48" s="300"/>
      <c r="AA48" s="288">
        <f aca="true" t="shared" si="61" ref="AA48:AG48">SUM(AA49:AA52)</f>
        <v>3738107627</v>
      </c>
      <c r="AB48" s="288">
        <f t="shared" si="61"/>
        <v>768965130</v>
      </c>
      <c r="AC48" s="289">
        <f t="shared" si="61"/>
        <v>597720093</v>
      </c>
      <c r="AD48" s="288">
        <f t="shared" si="61"/>
        <v>2386778522</v>
      </c>
      <c r="AE48" s="288">
        <f t="shared" si="61"/>
        <v>838469098.04</v>
      </c>
      <c r="AF48" s="288">
        <f t="shared" si="61"/>
        <v>2250742765.38</v>
      </c>
      <c r="AG48" s="290">
        <f t="shared" si="61"/>
        <v>15770156427.31</v>
      </c>
      <c r="AH48" s="296" t="s">
        <v>314</v>
      </c>
      <c r="AJ48" s="297"/>
      <c r="AK48" s="300"/>
      <c r="AL48" s="291">
        <f aca="true" t="shared" si="62" ref="AL48:AR48">SUM(AL49:AL52)</f>
        <v>3562975209.42</v>
      </c>
      <c r="AM48" s="288">
        <f t="shared" si="62"/>
        <v>2042962450.55</v>
      </c>
      <c r="AN48" s="289">
        <f t="shared" si="62"/>
        <v>4407537083.64</v>
      </c>
      <c r="AO48" s="288">
        <f t="shared" si="62"/>
        <v>1442747883.55</v>
      </c>
      <c r="AP48" s="288">
        <f t="shared" si="62"/>
        <v>1205252234</v>
      </c>
      <c r="AQ48" s="289">
        <f t="shared" si="62"/>
        <v>721489422</v>
      </c>
      <c r="AR48" s="289">
        <f t="shared" si="62"/>
        <v>4509455312</v>
      </c>
      <c r="AS48" s="296" t="s">
        <v>314</v>
      </c>
      <c r="AU48" s="297"/>
      <c r="AV48" s="300"/>
      <c r="AW48" s="288">
        <f aca="true" t="shared" si="63" ref="AW48:BC48">SUM(AW49:AW52)</f>
        <v>8042365295.849999</v>
      </c>
      <c r="AX48" s="288">
        <f t="shared" si="63"/>
        <v>3643161746.68</v>
      </c>
      <c r="AY48" s="290">
        <f t="shared" si="63"/>
        <v>1730964949</v>
      </c>
      <c r="AZ48" s="288">
        <f t="shared" si="63"/>
        <v>1706676987</v>
      </c>
      <c r="BA48" s="288">
        <f t="shared" si="63"/>
        <v>1134038889</v>
      </c>
      <c r="BB48" s="288">
        <f t="shared" si="63"/>
        <v>2390778440</v>
      </c>
      <c r="BC48" s="289">
        <f t="shared" si="63"/>
        <v>3734273496.71</v>
      </c>
      <c r="BD48" s="296" t="s">
        <v>314</v>
      </c>
      <c r="BF48" s="297"/>
      <c r="BG48" s="300"/>
      <c r="BH48" s="288">
        <f aca="true" t="shared" si="64" ref="BH48:BN48">SUM(BH49:BH52)</f>
        <v>5008094988</v>
      </c>
      <c r="BI48" s="288">
        <f t="shared" si="64"/>
        <v>1781993529</v>
      </c>
      <c r="BJ48" s="289">
        <f t="shared" si="64"/>
        <v>657541992</v>
      </c>
      <c r="BK48" s="288">
        <f t="shared" si="64"/>
        <v>444323671.56</v>
      </c>
      <c r="BL48" s="288">
        <f t="shared" si="64"/>
        <v>1729898419</v>
      </c>
      <c r="BM48" s="288">
        <f t="shared" si="64"/>
        <v>417005895</v>
      </c>
      <c r="BN48" s="289">
        <f t="shared" si="64"/>
        <v>684604528</v>
      </c>
      <c r="BO48" s="296" t="s">
        <v>314</v>
      </c>
      <c r="BQ48" s="297"/>
      <c r="BR48" s="300"/>
      <c r="BS48" s="288">
        <f aca="true" t="shared" si="65" ref="BS48:BY48">SUM(BS49:BS52)</f>
        <v>1642491391</v>
      </c>
      <c r="BT48" s="288">
        <f t="shared" si="65"/>
        <v>1300000338</v>
      </c>
      <c r="BU48" s="289">
        <f t="shared" si="65"/>
        <v>17900</v>
      </c>
      <c r="BV48" s="288">
        <f t="shared" si="65"/>
        <v>4859131215</v>
      </c>
      <c r="BW48" s="288">
        <f t="shared" si="65"/>
        <v>1227777901</v>
      </c>
      <c r="BX48" s="288">
        <f t="shared" si="65"/>
        <v>1740490410.56</v>
      </c>
      <c r="BY48" s="289">
        <f t="shared" si="65"/>
        <v>2570630074.7</v>
      </c>
      <c r="BZ48" s="296" t="s">
        <v>314</v>
      </c>
      <c r="CB48" s="297"/>
      <c r="CC48" s="300"/>
      <c r="CD48" s="288">
        <f>SUM(CD49:CD52)</f>
        <v>1266853281</v>
      </c>
      <c r="CE48" s="288">
        <f>SUM(CE49:CE52)</f>
        <v>317959983</v>
      </c>
      <c r="CF48" s="288">
        <f>SUM(CF49:CF52)</f>
        <v>470712114</v>
      </c>
      <c r="CG48" s="289">
        <f>SUM(CG49:CG52)</f>
        <v>2323098625</v>
      </c>
      <c r="CH48" s="288">
        <f>SUM(CH49:CH52)</f>
        <v>272034170891.04</v>
      </c>
      <c r="CI48" s="288">
        <f>IF(CH$8&gt;0,(CH48/CH$8)*100,0)</f>
        <v>57.618624194664136</v>
      </c>
      <c r="CJ48" s="288">
        <f>SUM(CJ49:CJ52)</f>
        <v>265778753045.84998</v>
      </c>
      <c r="CK48" s="288">
        <f>IF(CJ$8&gt;0,(CJ48/CJ$8)*100,0)</f>
        <v>57.23203481433029</v>
      </c>
      <c r="CL48" s="292">
        <f>CH48-CJ48</f>
        <v>6255417845.190033</v>
      </c>
      <c r="CM48" s="293">
        <f>IF(CJ48=0,0,((CL48/CJ48)*100))</f>
        <v>2.3536184790929844</v>
      </c>
    </row>
    <row r="49" spans="1:91" s="312" customFormat="1" ht="15" customHeight="1">
      <c r="A49" s="295"/>
      <c r="B49" s="529" t="s">
        <v>315</v>
      </c>
      <c r="C49" s="530"/>
      <c r="D49" s="298"/>
      <c r="E49" s="301">
        <v>0</v>
      </c>
      <c r="F49" s="301">
        <v>0</v>
      </c>
      <c r="G49" s="302">
        <v>0</v>
      </c>
      <c r="H49" s="301">
        <v>0</v>
      </c>
      <c r="I49" s="301">
        <v>0</v>
      </c>
      <c r="J49" s="301">
        <v>0</v>
      </c>
      <c r="K49" s="302">
        <v>0</v>
      </c>
      <c r="L49" s="295"/>
      <c r="M49" s="529" t="s">
        <v>315</v>
      </c>
      <c r="N49" s="530"/>
      <c r="O49" s="298"/>
      <c r="P49" s="301">
        <v>0</v>
      </c>
      <c r="Q49" s="302">
        <v>0</v>
      </c>
      <c r="R49" s="302">
        <v>0</v>
      </c>
      <c r="S49" s="301">
        <v>0</v>
      </c>
      <c r="T49" s="301">
        <v>0</v>
      </c>
      <c r="U49" s="302">
        <v>0</v>
      </c>
      <c r="V49" s="302">
        <v>0</v>
      </c>
      <c r="W49" s="295"/>
      <c r="X49" s="529" t="s">
        <v>315</v>
      </c>
      <c r="Y49" s="530"/>
      <c r="Z49" s="298"/>
      <c r="AA49" s="301">
        <v>0</v>
      </c>
      <c r="AB49" s="301">
        <v>0</v>
      </c>
      <c r="AC49" s="302">
        <v>0</v>
      </c>
      <c r="AD49" s="301">
        <v>0</v>
      </c>
      <c r="AE49" s="301">
        <v>0</v>
      </c>
      <c r="AF49" s="301">
        <v>0</v>
      </c>
      <c r="AG49" s="303">
        <v>0</v>
      </c>
      <c r="AH49" s="295"/>
      <c r="AI49" s="529" t="s">
        <v>315</v>
      </c>
      <c r="AJ49" s="530"/>
      <c r="AK49" s="298"/>
      <c r="AL49" s="304">
        <v>0</v>
      </c>
      <c r="AM49" s="301">
        <v>0</v>
      </c>
      <c r="AN49" s="302">
        <v>0</v>
      </c>
      <c r="AO49" s="301">
        <v>0</v>
      </c>
      <c r="AP49" s="301">
        <v>0</v>
      </c>
      <c r="AQ49" s="302">
        <v>0</v>
      </c>
      <c r="AR49" s="302">
        <v>0</v>
      </c>
      <c r="AS49" s="295"/>
      <c r="AT49" s="529" t="s">
        <v>315</v>
      </c>
      <c r="AU49" s="530"/>
      <c r="AV49" s="298"/>
      <c r="AW49" s="301">
        <v>0</v>
      </c>
      <c r="AX49" s="301">
        <v>0</v>
      </c>
      <c r="AY49" s="303">
        <v>0</v>
      </c>
      <c r="AZ49" s="301">
        <v>0</v>
      </c>
      <c r="BA49" s="301">
        <v>0</v>
      </c>
      <c r="BB49" s="301">
        <v>0</v>
      </c>
      <c r="BC49" s="302">
        <v>0</v>
      </c>
      <c r="BD49" s="295"/>
      <c r="BE49" s="529" t="s">
        <v>315</v>
      </c>
      <c r="BF49" s="530"/>
      <c r="BG49" s="298"/>
      <c r="BH49" s="301">
        <v>0</v>
      </c>
      <c r="BI49" s="301">
        <v>0</v>
      </c>
      <c r="BJ49" s="302">
        <v>0</v>
      </c>
      <c r="BK49" s="301">
        <v>0</v>
      </c>
      <c r="BL49" s="301">
        <v>0</v>
      </c>
      <c r="BM49" s="301">
        <v>0</v>
      </c>
      <c r="BN49" s="302">
        <v>0</v>
      </c>
      <c r="BO49" s="295"/>
      <c r="BP49" s="529" t="s">
        <v>315</v>
      </c>
      <c r="BQ49" s="530"/>
      <c r="BR49" s="298"/>
      <c r="BS49" s="301">
        <v>0</v>
      </c>
      <c r="BT49" s="301">
        <v>0</v>
      </c>
      <c r="BU49" s="302">
        <v>0</v>
      </c>
      <c r="BV49" s="301">
        <v>0</v>
      </c>
      <c r="BW49" s="301">
        <v>0</v>
      </c>
      <c r="BX49" s="301">
        <v>0</v>
      </c>
      <c r="BY49" s="302">
        <v>0</v>
      </c>
      <c r="BZ49" s="295"/>
      <c r="CA49" s="529" t="s">
        <v>315</v>
      </c>
      <c r="CB49" s="530"/>
      <c r="CC49" s="298"/>
      <c r="CD49" s="301">
        <v>0</v>
      </c>
      <c r="CE49" s="301">
        <v>0</v>
      </c>
      <c r="CF49" s="301">
        <v>0</v>
      </c>
      <c r="CG49" s="302">
        <v>0</v>
      </c>
      <c r="CH49" s="301">
        <f>SUM(E49:CG49)</f>
        <v>0</v>
      </c>
      <c r="CI49" s="288">
        <f>IF(CH$8&gt;0,(CH49/CH$8)*100,0)</f>
        <v>0</v>
      </c>
      <c r="CJ49" s="301">
        <v>0</v>
      </c>
      <c r="CK49" s="288">
        <f>IF(CJ$8&gt;0,(CJ49/CJ$8)*100,0)</f>
        <v>0</v>
      </c>
      <c r="CL49" s="292">
        <f>CH49-CJ49</f>
        <v>0</v>
      </c>
      <c r="CM49" s="293">
        <f>IF(CJ49=0,0,((CL49/CJ49)*100))</f>
        <v>0</v>
      </c>
    </row>
    <row r="50" spans="1:91" s="312" customFormat="1" ht="15" customHeight="1">
      <c r="A50" s="295"/>
      <c r="B50" s="529" t="s">
        <v>240</v>
      </c>
      <c r="C50" s="530"/>
      <c r="D50" s="298"/>
      <c r="E50" s="301">
        <v>83933765651.63</v>
      </c>
      <c r="F50" s="301">
        <v>8563950324</v>
      </c>
      <c r="G50" s="302">
        <v>5605236818</v>
      </c>
      <c r="H50" s="301">
        <v>8829051987.79</v>
      </c>
      <c r="I50" s="301">
        <v>14540719417.14</v>
      </c>
      <c r="J50" s="301">
        <v>9430977480.82</v>
      </c>
      <c r="K50" s="302">
        <v>4765196976.89</v>
      </c>
      <c r="L50" s="295"/>
      <c r="M50" s="529" t="s">
        <v>240</v>
      </c>
      <c r="N50" s="530"/>
      <c r="O50" s="298"/>
      <c r="P50" s="301">
        <v>5162885578</v>
      </c>
      <c r="Q50" s="302">
        <v>9392545501</v>
      </c>
      <c r="R50" s="302">
        <v>3357965347.72</v>
      </c>
      <c r="S50" s="301">
        <v>5777939471.58</v>
      </c>
      <c r="T50" s="301">
        <v>4446821184.98</v>
      </c>
      <c r="U50" s="302">
        <v>2452984526</v>
      </c>
      <c r="V50" s="302">
        <v>5442009656.95</v>
      </c>
      <c r="W50" s="295"/>
      <c r="X50" s="529" t="s">
        <v>240</v>
      </c>
      <c r="Y50" s="530"/>
      <c r="Z50" s="298"/>
      <c r="AA50" s="301">
        <v>3738107627</v>
      </c>
      <c r="AB50" s="301">
        <v>768965130</v>
      </c>
      <c r="AC50" s="302">
        <v>597720093</v>
      </c>
      <c r="AD50" s="301">
        <v>2386778522</v>
      </c>
      <c r="AE50" s="301">
        <v>838469098.04</v>
      </c>
      <c r="AF50" s="301">
        <v>2250742765.38</v>
      </c>
      <c r="AG50" s="303">
        <v>15768225822.31</v>
      </c>
      <c r="AH50" s="295"/>
      <c r="AI50" s="529" t="s">
        <v>240</v>
      </c>
      <c r="AJ50" s="530"/>
      <c r="AK50" s="298"/>
      <c r="AL50" s="304">
        <v>3562975209.42</v>
      </c>
      <c r="AM50" s="301">
        <v>2042962450.55</v>
      </c>
      <c r="AN50" s="302">
        <v>4387000382</v>
      </c>
      <c r="AO50" s="301">
        <v>1442747883.55</v>
      </c>
      <c r="AP50" s="301">
        <v>1205252234</v>
      </c>
      <c r="AQ50" s="302">
        <v>693249464</v>
      </c>
      <c r="AR50" s="302">
        <v>4509455312</v>
      </c>
      <c r="AS50" s="295"/>
      <c r="AT50" s="529" t="s">
        <v>240</v>
      </c>
      <c r="AU50" s="530"/>
      <c r="AV50" s="298"/>
      <c r="AW50" s="301">
        <v>7507650106.61</v>
      </c>
      <c r="AX50" s="301">
        <v>3643161746.68</v>
      </c>
      <c r="AY50" s="303">
        <v>1730964949</v>
      </c>
      <c r="AZ50" s="301">
        <v>1706676987</v>
      </c>
      <c r="BA50" s="301">
        <v>1134038889</v>
      </c>
      <c r="BB50" s="301">
        <v>2390778440</v>
      </c>
      <c r="BC50" s="302">
        <v>3732916685.35</v>
      </c>
      <c r="BD50" s="295"/>
      <c r="BE50" s="529" t="s">
        <v>240</v>
      </c>
      <c r="BF50" s="530"/>
      <c r="BG50" s="298"/>
      <c r="BH50" s="301">
        <v>5008094988</v>
      </c>
      <c r="BI50" s="301">
        <v>1767355771</v>
      </c>
      <c r="BJ50" s="302">
        <v>649527900</v>
      </c>
      <c r="BK50" s="301">
        <v>444323671.56</v>
      </c>
      <c r="BL50" s="301">
        <v>1729898419</v>
      </c>
      <c r="BM50" s="301">
        <v>416827831</v>
      </c>
      <c r="BN50" s="302">
        <v>659169566</v>
      </c>
      <c r="BO50" s="295"/>
      <c r="BP50" s="529" t="s">
        <v>240</v>
      </c>
      <c r="BQ50" s="530"/>
      <c r="BR50" s="298"/>
      <c r="BS50" s="301">
        <v>1642491391</v>
      </c>
      <c r="BT50" s="301">
        <v>1300000338</v>
      </c>
      <c r="BU50" s="302">
        <v>17900</v>
      </c>
      <c r="BV50" s="301">
        <v>4859131215</v>
      </c>
      <c r="BW50" s="301">
        <v>1227777901</v>
      </c>
      <c r="BX50" s="301">
        <v>1740490410.56</v>
      </c>
      <c r="BY50" s="302">
        <v>2570630074.7</v>
      </c>
      <c r="BZ50" s="295"/>
      <c r="CA50" s="529" t="s">
        <v>240</v>
      </c>
      <c r="CB50" s="530"/>
      <c r="CC50" s="298"/>
      <c r="CD50" s="301">
        <v>1266853281</v>
      </c>
      <c r="CE50" s="301">
        <v>317959983</v>
      </c>
      <c r="CF50" s="301">
        <v>470712114</v>
      </c>
      <c r="CG50" s="302">
        <v>2323098625</v>
      </c>
      <c r="CH50" s="301">
        <f>SUM(E50:CG50)</f>
        <v>266135251099.21002</v>
      </c>
      <c r="CI50" s="288">
        <f>IF(CH$8&gt;0,(CH50/CH$8)*100,0)</f>
        <v>56.36919423692527</v>
      </c>
      <c r="CJ50" s="301">
        <v>259856887401.84</v>
      </c>
      <c r="CK50" s="288">
        <f>IF(CJ$8&gt;0,(CJ50/CJ$8)*100,0)</f>
        <v>55.95683724183925</v>
      </c>
      <c r="CL50" s="292">
        <f>CH50-CJ50</f>
        <v>6278363697.370026</v>
      </c>
      <c r="CM50" s="293">
        <f>IF(CJ50=0,0,((CL50/CJ50)*100))</f>
        <v>2.4160851613916354</v>
      </c>
    </row>
    <row r="51" spans="1:91" s="312" customFormat="1" ht="15" customHeight="1">
      <c r="A51" s="295"/>
      <c r="B51" s="529" t="s">
        <v>241</v>
      </c>
      <c r="C51" s="530"/>
      <c r="D51" s="298"/>
      <c r="E51" s="301">
        <v>18094597.87</v>
      </c>
      <c r="F51" s="301">
        <v>0</v>
      </c>
      <c r="G51" s="302">
        <v>0</v>
      </c>
      <c r="H51" s="301">
        <v>32395739</v>
      </c>
      <c r="I51" s="301">
        <v>7922200</v>
      </c>
      <c r="J51" s="301">
        <v>0</v>
      </c>
      <c r="K51" s="302">
        <v>59521860</v>
      </c>
      <c r="L51" s="295"/>
      <c r="M51" s="529" t="s">
        <v>241</v>
      </c>
      <c r="N51" s="530"/>
      <c r="O51" s="298"/>
      <c r="P51" s="301">
        <v>4922679</v>
      </c>
      <c r="Q51" s="302">
        <v>0</v>
      </c>
      <c r="R51" s="302">
        <v>0</v>
      </c>
      <c r="S51" s="301">
        <v>0</v>
      </c>
      <c r="T51" s="301">
        <v>0</v>
      </c>
      <c r="U51" s="302">
        <v>0</v>
      </c>
      <c r="V51" s="302">
        <v>0</v>
      </c>
      <c r="W51" s="295"/>
      <c r="X51" s="529" t="s">
        <v>241</v>
      </c>
      <c r="Y51" s="530"/>
      <c r="Z51" s="298"/>
      <c r="AA51" s="301">
        <v>0</v>
      </c>
      <c r="AB51" s="301">
        <v>0</v>
      </c>
      <c r="AC51" s="302">
        <v>0</v>
      </c>
      <c r="AD51" s="301">
        <v>0</v>
      </c>
      <c r="AE51" s="301">
        <v>0</v>
      </c>
      <c r="AF51" s="301">
        <v>0</v>
      </c>
      <c r="AG51" s="303">
        <v>1930605</v>
      </c>
      <c r="AH51" s="295"/>
      <c r="AI51" s="529" t="s">
        <v>241</v>
      </c>
      <c r="AJ51" s="530"/>
      <c r="AK51" s="298"/>
      <c r="AL51" s="304">
        <v>0</v>
      </c>
      <c r="AM51" s="301">
        <v>0</v>
      </c>
      <c r="AN51" s="302">
        <v>20536701.64</v>
      </c>
      <c r="AO51" s="301">
        <v>0</v>
      </c>
      <c r="AP51" s="301">
        <v>0</v>
      </c>
      <c r="AQ51" s="302">
        <v>28239958</v>
      </c>
      <c r="AR51" s="302">
        <v>0</v>
      </c>
      <c r="AS51" s="295"/>
      <c r="AT51" s="529" t="s">
        <v>241</v>
      </c>
      <c r="AU51" s="530"/>
      <c r="AV51" s="298"/>
      <c r="AW51" s="301">
        <v>534715189.24</v>
      </c>
      <c r="AX51" s="301">
        <v>0</v>
      </c>
      <c r="AY51" s="303">
        <v>0</v>
      </c>
      <c r="AZ51" s="301">
        <v>0</v>
      </c>
      <c r="BA51" s="301">
        <v>0</v>
      </c>
      <c r="BB51" s="301">
        <v>0</v>
      </c>
      <c r="BC51" s="302">
        <v>1356811.36</v>
      </c>
      <c r="BD51" s="295"/>
      <c r="BE51" s="529" t="s">
        <v>241</v>
      </c>
      <c r="BF51" s="530"/>
      <c r="BG51" s="298"/>
      <c r="BH51" s="301">
        <v>0</v>
      </c>
      <c r="BI51" s="301">
        <v>14637758</v>
      </c>
      <c r="BJ51" s="302">
        <v>8014092</v>
      </c>
      <c r="BK51" s="301">
        <v>0</v>
      </c>
      <c r="BL51" s="301">
        <v>0</v>
      </c>
      <c r="BM51" s="301">
        <v>178064</v>
      </c>
      <c r="BN51" s="302">
        <v>25434962</v>
      </c>
      <c r="BO51" s="295"/>
      <c r="BP51" s="529" t="s">
        <v>241</v>
      </c>
      <c r="BQ51" s="530"/>
      <c r="BR51" s="298"/>
      <c r="BS51" s="301">
        <v>0</v>
      </c>
      <c r="BT51" s="301">
        <v>0</v>
      </c>
      <c r="BU51" s="302">
        <v>0</v>
      </c>
      <c r="BV51" s="301">
        <v>0</v>
      </c>
      <c r="BW51" s="301">
        <v>0</v>
      </c>
      <c r="BX51" s="301">
        <v>0</v>
      </c>
      <c r="BY51" s="302">
        <v>0</v>
      </c>
      <c r="BZ51" s="295"/>
      <c r="CA51" s="529" t="s">
        <v>241</v>
      </c>
      <c r="CB51" s="530"/>
      <c r="CC51" s="298"/>
      <c r="CD51" s="301">
        <v>0</v>
      </c>
      <c r="CE51" s="301">
        <v>0</v>
      </c>
      <c r="CF51" s="301">
        <v>0</v>
      </c>
      <c r="CG51" s="302">
        <v>0</v>
      </c>
      <c r="CH51" s="301">
        <f>SUM(E51:CG51)</f>
        <v>757901217.11</v>
      </c>
      <c r="CI51" s="288">
        <f>IF(CH$8&gt;0,(CH51/CH$8)*100,0)</f>
        <v>0.16052845590060383</v>
      </c>
      <c r="CJ51" s="301">
        <v>1094189844.68</v>
      </c>
      <c r="CK51" s="288">
        <f>IF(CJ$8&gt;0,(CJ51/CJ$8)*100,0)</f>
        <v>0.23561970460975584</v>
      </c>
      <c r="CL51" s="292">
        <f>CH51-CJ51</f>
        <v>-336288627.57000005</v>
      </c>
      <c r="CM51" s="293">
        <f>IF(CJ51=0,0,((CL51/CJ51)*100))</f>
        <v>-30.7340293099091</v>
      </c>
    </row>
    <row r="52" spans="1:91" s="312" customFormat="1" ht="15.75">
      <c r="A52" s="295"/>
      <c r="B52" s="529" t="s">
        <v>316</v>
      </c>
      <c r="C52" s="530"/>
      <c r="D52" s="298"/>
      <c r="E52" s="301">
        <v>1433698960.13</v>
      </c>
      <c r="F52" s="301">
        <v>0</v>
      </c>
      <c r="G52" s="302">
        <v>0</v>
      </c>
      <c r="H52" s="301">
        <v>3707319614.59</v>
      </c>
      <c r="I52" s="301">
        <v>0</v>
      </c>
      <c r="J52" s="301">
        <v>0</v>
      </c>
      <c r="K52" s="302">
        <v>0</v>
      </c>
      <c r="L52" s="295"/>
      <c r="M52" s="529" t="s">
        <v>316</v>
      </c>
      <c r="N52" s="530"/>
      <c r="O52" s="298"/>
      <c r="P52" s="301">
        <v>0</v>
      </c>
      <c r="Q52" s="302">
        <v>0</v>
      </c>
      <c r="R52" s="302">
        <v>0</v>
      </c>
      <c r="S52" s="301">
        <v>0</v>
      </c>
      <c r="T52" s="301">
        <v>0</v>
      </c>
      <c r="U52" s="302">
        <v>0</v>
      </c>
      <c r="V52" s="302">
        <v>0</v>
      </c>
      <c r="W52" s="295"/>
      <c r="X52" s="529" t="s">
        <v>316</v>
      </c>
      <c r="Y52" s="530"/>
      <c r="Z52" s="298"/>
      <c r="AA52" s="301">
        <v>0</v>
      </c>
      <c r="AB52" s="301">
        <v>0</v>
      </c>
      <c r="AC52" s="302">
        <v>0</v>
      </c>
      <c r="AD52" s="301">
        <v>0</v>
      </c>
      <c r="AE52" s="301">
        <v>0</v>
      </c>
      <c r="AF52" s="301">
        <v>0</v>
      </c>
      <c r="AG52" s="303">
        <v>0</v>
      </c>
      <c r="AH52" s="295"/>
      <c r="AI52" s="529" t="s">
        <v>316</v>
      </c>
      <c r="AJ52" s="530"/>
      <c r="AK52" s="298"/>
      <c r="AL52" s="304">
        <v>0</v>
      </c>
      <c r="AM52" s="301">
        <v>0</v>
      </c>
      <c r="AN52" s="302">
        <v>0</v>
      </c>
      <c r="AO52" s="301">
        <v>0</v>
      </c>
      <c r="AP52" s="301">
        <v>0</v>
      </c>
      <c r="AQ52" s="302">
        <v>0</v>
      </c>
      <c r="AR52" s="302">
        <v>0</v>
      </c>
      <c r="AS52" s="295"/>
      <c r="AT52" s="529" t="s">
        <v>316</v>
      </c>
      <c r="AU52" s="530"/>
      <c r="AV52" s="298"/>
      <c r="AW52" s="301">
        <v>0</v>
      </c>
      <c r="AX52" s="301">
        <v>0</v>
      </c>
      <c r="AY52" s="303">
        <v>0</v>
      </c>
      <c r="AZ52" s="301">
        <v>0</v>
      </c>
      <c r="BA52" s="301">
        <v>0</v>
      </c>
      <c r="BB52" s="301">
        <v>0</v>
      </c>
      <c r="BC52" s="302">
        <v>0</v>
      </c>
      <c r="BD52" s="295"/>
      <c r="BE52" s="529" t="s">
        <v>316</v>
      </c>
      <c r="BF52" s="530"/>
      <c r="BG52" s="298"/>
      <c r="BH52" s="301">
        <v>0</v>
      </c>
      <c r="BI52" s="301">
        <v>0</v>
      </c>
      <c r="BJ52" s="302">
        <v>0</v>
      </c>
      <c r="BK52" s="301">
        <v>0</v>
      </c>
      <c r="BL52" s="301">
        <v>0</v>
      </c>
      <c r="BM52" s="301">
        <v>0</v>
      </c>
      <c r="BN52" s="302">
        <v>0</v>
      </c>
      <c r="BO52" s="295"/>
      <c r="BP52" s="529" t="s">
        <v>316</v>
      </c>
      <c r="BQ52" s="530"/>
      <c r="BR52" s="298"/>
      <c r="BS52" s="301">
        <v>0</v>
      </c>
      <c r="BT52" s="301">
        <v>0</v>
      </c>
      <c r="BU52" s="302">
        <v>0</v>
      </c>
      <c r="BV52" s="301">
        <v>0</v>
      </c>
      <c r="BW52" s="301">
        <v>0</v>
      </c>
      <c r="BX52" s="301">
        <v>0</v>
      </c>
      <c r="BY52" s="302">
        <v>0</v>
      </c>
      <c r="BZ52" s="295"/>
      <c r="CA52" s="529" t="s">
        <v>316</v>
      </c>
      <c r="CB52" s="530"/>
      <c r="CC52" s="298"/>
      <c r="CD52" s="301">
        <v>0</v>
      </c>
      <c r="CE52" s="301">
        <v>0</v>
      </c>
      <c r="CF52" s="301">
        <v>0</v>
      </c>
      <c r="CG52" s="302">
        <v>0</v>
      </c>
      <c r="CH52" s="301">
        <f>SUM(E52:CG52)</f>
        <v>5141018574.72</v>
      </c>
      <c r="CI52" s="288">
        <f>IF(CH$8&gt;0,(CH52/CH$8)*100,0)</f>
        <v>1.0889015018382606</v>
      </c>
      <c r="CJ52" s="301">
        <v>4827675799.33</v>
      </c>
      <c r="CK52" s="288">
        <f>IF(CJ$8&gt;0,(CJ52/CJ$8)*100,0)</f>
        <v>1.0395778678812968</v>
      </c>
      <c r="CL52" s="292">
        <f>CH52-CJ52</f>
        <v>313342775.39000034</v>
      </c>
      <c r="CM52" s="293">
        <f>IF(CJ52=0,0,((CL52/CJ52)*100))</f>
        <v>6.4905513214762065</v>
      </c>
    </row>
    <row r="53" spans="1:91" s="310" customFormat="1" ht="7.5" customHeight="1">
      <c r="A53" s="295"/>
      <c r="B53" s="309"/>
      <c r="C53" s="297"/>
      <c r="D53" s="300"/>
      <c r="E53" s="288"/>
      <c r="F53" s="288"/>
      <c r="G53" s="289"/>
      <c r="H53" s="288"/>
      <c r="I53" s="288"/>
      <c r="J53" s="288"/>
      <c r="K53" s="289"/>
      <c r="L53" s="295"/>
      <c r="M53" s="309"/>
      <c r="N53" s="297"/>
      <c r="O53" s="300"/>
      <c r="P53" s="288"/>
      <c r="Q53" s="289"/>
      <c r="R53" s="289"/>
      <c r="S53" s="288"/>
      <c r="T53" s="288"/>
      <c r="U53" s="289"/>
      <c r="V53" s="289"/>
      <c r="W53" s="295"/>
      <c r="X53" s="309"/>
      <c r="Y53" s="297"/>
      <c r="Z53" s="300"/>
      <c r="AA53" s="288"/>
      <c r="AB53" s="288"/>
      <c r="AC53" s="289"/>
      <c r="AD53" s="288"/>
      <c r="AE53" s="288"/>
      <c r="AF53" s="288"/>
      <c r="AG53" s="290"/>
      <c r="AH53" s="295"/>
      <c r="AI53" s="309"/>
      <c r="AJ53" s="297"/>
      <c r="AK53" s="300"/>
      <c r="AL53" s="291"/>
      <c r="AM53" s="288"/>
      <c r="AN53" s="289"/>
      <c r="AO53" s="288"/>
      <c r="AP53" s="288"/>
      <c r="AQ53" s="289"/>
      <c r="AR53" s="289"/>
      <c r="AS53" s="295"/>
      <c r="AT53" s="309"/>
      <c r="AU53" s="297"/>
      <c r="AV53" s="300"/>
      <c r="AW53" s="288"/>
      <c r="AX53" s="288"/>
      <c r="AY53" s="290"/>
      <c r="AZ53" s="288"/>
      <c r="BA53" s="288"/>
      <c r="BB53" s="288"/>
      <c r="BC53" s="289"/>
      <c r="BD53" s="295"/>
      <c r="BE53" s="309"/>
      <c r="BF53" s="529"/>
      <c r="BG53" s="533"/>
      <c r="BH53" s="288"/>
      <c r="BI53" s="288"/>
      <c r="BJ53" s="289"/>
      <c r="BK53" s="288"/>
      <c r="BL53" s="288"/>
      <c r="BM53" s="288"/>
      <c r="BN53" s="289"/>
      <c r="BO53" s="295"/>
      <c r="BP53" s="309"/>
      <c r="BQ53" s="297"/>
      <c r="BR53" s="300"/>
      <c r="BS53" s="288"/>
      <c r="BT53" s="288"/>
      <c r="BU53" s="289"/>
      <c r="BV53" s="288"/>
      <c r="BW53" s="288"/>
      <c r="BX53" s="288"/>
      <c r="BY53" s="289"/>
      <c r="BZ53" s="295"/>
      <c r="CA53" s="309"/>
      <c r="CB53" s="297"/>
      <c r="CC53" s="300"/>
      <c r="CD53" s="288"/>
      <c r="CE53" s="288"/>
      <c r="CF53" s="288"/>
      <c r="CG53" s="289"/>
      <c r="CH53" s="288"/>
      <c r="CI53" s="288"/>
      <c r="CJ53" s="288"/>
      <c r="CK53" s="288"/>
      <c r="CL53" s="292"/>
      <c r="CM53" s="293"/>
    </row>
    <row r="54" spans="1:91" s="320" customFormat="1" ht="15" customHeight="1" thickBot="1">
      <c r="A54" s="519" t="s">
        <v>317</v>
      </c>
      <c r="B54" s="520"/>
      <c r="C54" s="520"/>
      <c r="D54" s="313"/>
      <c r="E54" s="314">
        <f aca="true" t="shared" si="66" ref="E54:K54">E8</f>
        <v>113541741534.55</v>
      </c>
      <c r="F54" s="314">
        <f t="shared" si="66"/>
        <v>16144316423</v>
      </c>
      <c r="G54" s="315">
        <f t="shared" si="66"/>
        <v>18125936708</v>
      </c>
      <c r="H54" s="314">
        <f t="shared" si="66"/>
        <v>22122734208.460003</v>
      </c>
      <c r="I54" s="314">
        <f t="shared" si="66"/>
        <v>31974777143.39</v>
      </c>
      <c r="J54" s="314">
        <f t="shared" si="66"/>
        <v>19453532682.91</v>
      </c>
      <c r="K54" s="315">
        <f t="shared" si="66"/>
        <v>11712298805.95</v>
      </c>
      <c r="L54" s="519" t="s">
        <v>317</v>
      </c>
      <c r="M54" s="520"/>
      <c r="N54" s="520"/>
      <c r="O54" s="313"/>
      <c r="P54" s="314">
        <f aca="true" t="shared" si="67" ref="P54:V54">P8</f>
        <v>11579679918</v>
      </c>
      <c r="Q54" s="315">
        <f t="shared" si="67"/>
        <v>15927667297</v>
      </c>
      <c r="R54" s="315">
        <f t="shared" si="67"/>
        <v>7898043292.039999</v>
      </c>
      <c r="S54" s="314">
        <f t="shared" si="67"/>
        <v>9999380673.23</v>
      </c>
      <c r="T54" s="314">
        <f t="shared" si="67"/>
        <v>8081083099.98</v>
      </c>
      <c r="U54" s="315">
        <f t="shared" si="67"/>
        <v>5296681602</v>
      </c>
      <c r="V54" s="315">
        <f t="shared" si="67"/>
        <v>8518781721.95</v>
      </c>
      <c r="W54" s="519" t="s">
        <v>317</v>
      </c>
      <c r="X54" s="520"/>
      <c r="Y54" s="520"/>
      <c r="Z54" s="313"/>
      <c r="AA54" s="314">
        <f aca="true" t="shared" si="68" ref="AA54:AG54">AA8</f>
        <v>7947492702</v>
      </c>
      <c r="AB54" s="314">
        <f t="shared" si="68"/>
        <v>3485890017</v>
      </c>
      <c r="AC54" s="315">
        <f t="shared" si="68"/>
        <v>1721456138</v>
      </c>
      <c r="AD54" s="314">
        <f t="shared" si="68"/>
        <v>4413493640</v>
      </c>
      <c r="AE54" s="314">
        <f t="shared" si="68"/>
        <v>2243373850.04</v>
      </c>
      <c r="AF54" s="314">
        <f t="shared" si="68"/>
        <v>3401882533.38</v>
      </c>
      <c r="AG54" s="316">
        <f t="shared" si="68"/>
        <v>21940014375.22</v>
      </c>
      <c r="AH54" s="519" t="s">
        <v>317</v>
      </c>
      <c r="AI54" s="520"/>
      <c r="AJ54" s="520"/>
      <c r="AK54" s="313"/>
      <c r="AL54" s="317">
        <f aca="true" t="shared" si="69" ref="AL54:AR54">AL8</f>
        <v>6636266056.940001</v>
      </c>
      <c r="AM54" s="314">
        <f t="shared" si="69"/>
        <v>5027856669.19</v>
      </c>
      <c r="AN54" s="315">
        <f t="shared" si="69"/>
        <v>5972570431.64</v>
      </c>
      <c r="AO54" s="314">
        <f t="shared" si="69"/>
        <v>3277580085.55</v>
      </c>
      <c r="AP54" s="314">
        <f t="shared" si="69"/>
        <v>2427196676</v>
      </c>
      <c r="AQ54" s="315">
        <f t="shared" si="69"/>
        <v>2286229942</v>
      </c>
      <c r="AR54" s="315">
        <f t="shared" si="69"/>
        <v>9623685755</v>
      </c>
      <c r="AS54" s="519" t="s">
        <v>317</v>
      </c>
      <c r="AT54" s="520"/>
      <c r="AU54" s="520"/>
      <c r="AV54" s="313"/>
      <c r="AW54" s="314">
        <f aca="true" t="shared" si="70" ref="AW54:BC54">AW8</f>
        <v>11766381581.849998</v>
      </c>
      <c r="AX54" s="314">
        <f t="shared" si="70"/>
        <v>7384189422.68</v>
      </c>
      <c r="AY54" s="316">
        <f t="shared" si="70"/>
        <v>3438505012</v>
      </c>
      <c r="AZ54" s="314">
        <f t="shared" si="70"/>
        <v>4734836548</v>
      </c>
      <c r="BA54" s="314">
        <f t="shared" si="70"/>
        <v>3165265115</v>
      </c>
      <c r="BB54" s="314">
        <f t="shared" si="70"/>
        <v>3968108261</v>
      </c>
      <c r="BC54" s="315">
        <f t="shared" si="70"/>
        <v>7998242179.43</v>
      </c>
      <c r="BD54" s="519" t="s">
        <v>317</v>
      </c>
      <c r="BE54" s="520"/>
      <c r="BF54" s="520"/>
      <c r="BG54" s="313"/>
      <c r="BH54" s="314">
        <f aca="true" t="shared" si="71" ref="BH54:BN54">BH8</f>
        <v>6506240335</v>
      </c>
      <c r="BI54" s="314">
        <f t="shared" si="71"/>
        <v>2927576164</v>
      </c>
      <c r="BJ54" s="315">
        <f t="shared" si="71"/>
        <v>2013742819</v>
      </c>
      <c r="BK54" s="314">
        <f t="shared" si="71"/>
        <v>1567553439.56</v>
      </c>
      <c r="BL54" s="314">
        <f t="shared" si="71"/>
        <v>3124911531</v>
      </c>
      <c r="BM54" s="314">
        <f t="shared" si="71"/>
        <v>3594136383</v>
      </c>
      <c r="BN54" s="315">
        <f t="shared" si="71"/>
        <v>2162933266</v>
      </c>
      <c r="BO54" s="519" t="s">
        <v>317</v>
      </c>
      <c r="BP54" s="520"/>
      <c r="BQ54" s="520"/>
      <c r="BR54" s="313"/>
      <c r="BS54" s="314">
        <f aca="true" t="shared" si="72" ref="BS54:BY54">BS8</f>
        <v>2307017247</v>
      </c>
      <c r="BT54" s="314">
        <f t="shared" si="72"/>
        <v>2659393240</v>
      </c>
      <c r="BU54" s="315">
        <f t="shared" si="72"/>
        <v>659104501</v>
      </c>
      <c r="BV54" s="314">
        <f t="shared" si="72"/>
        <v>6127237594</v>
      </c>
      <c r="BW54" s="314">
        <f t="shared" si="72"/>
        <v>2196343305</v>
      </c>
      <c r="BX54" s="314">
        <f t="shared" si="72"/>
        <v>3305094977.8</v>
      </c>
      <c r="BY54" s="315">
        <f t="shared" si="72"/>
        <v>3567736861.7</v>
      </c>
      <c r="BZ54" s="519" t="s">
        <v>317</v>
      </c>
      <c r="CA54" s="520"/>
      <c r="CB54" s="520"/>
      <c r="CC54" s="313"/>
      <c r="CD54" s="314">
        <f>CD8</f>
        <v>2253471855</v>
      </c>
      <c r="CE54" s="314">
        <f>CE8</f>
        <v>550192976</v>
      </c>
      <c r="CF54" s="314">
        <f>CF8</f>
        <v>707669762</v>
      </c>
      <c r="CG54" s="315">
        <f>CG8</f>
        <v>2661361723</v>
      </c>
      <c r="CH54" s="314">
        <f>CH8</f>
        <v>472128890082.44</v>
      </c>
      <c r="CI54" s="314">
        <f>IF(CH$8&gt;0,(CH54/CH$8)*100,0)</f>
        <v>100</v>
      </c>
      <c r="CJ54" s="314">
        <f>CJ8</f>
        <v>464388089481.83997</v>
      </c>
      <c r="CK54" s="314">
        <f>IF(CJ$8&gt;0,(CJ54/CJ$8)*100,0)</f>
        <v>100</v>
      </c>
      <c r="CL54" s="318">
        <f>CH54-CJ54</f>
        <v>7740800600.600037</v>
      </c>
      <c r="CM54" s="319">
        <f>IF(CJ54=0,0,((CL54/CJ54)*100))</f>
        <v>1.6668818119855642</v>
      </c>
    </row>
    <row r="55" spans="1:92" s="322" customFormat="1" ht="12.75" customHeight="1">
      <c r="A55" s="321" t="s">
        <v>318</v>
      </c>
      <c r="E55" s="323"/>
      <c r="F55" s="323"/>
      <c r="G55" s="323"/>
      <c r="H55" s="324"/>
      <c r="I55" s="323"/>
      <c r="J55" s="323"/>
      <c r="K55" s="324"/>
      <c r="L55" s="321" t="s">
        <v>318</v>
      </c>
      <c r="P55" s="323"/>
      <c r="Q55" s="324"/>
      <c r="R55" s="324"/>
      <c r="S55" s="323"/>
      <c r="T55" s="323"/>
      <c r="U55" s="324"/>
      <c r="V55" s="324"/>
      <c r="W55" s="321" t="s">
        <v>318</v>
      </c>
      <c r="AA55" s="323"/>
      <c r="AB55" s="323"/>
      <c r="AC55" s="324"/>
      <c r="AD55" s="324"/>
      <c r="AE55" s="323"/>
      <c r="AF55" s="323"/>
      <c r="AG55" s="324"/>
      <c r="AH55" s="321" t="s">
        <v>318</v>
      </c>
      <c r="AL55" s="323"/>
      <c r="AM55" s="323"/>
      <c r="AN55" s="324"/>
      <c r="AO55" s="323"/>
      <c r="AP55" s="323"/>
      <c r="AQ55" s="323"/>
      <c r="AR55" s="324"/>
      <c r="AS55" s="321" t="s">
        <v>318</v>
      </c>
      <c r="AW55" s="323"/>
      <c r="AX55" s="323"/>
      <c r="AY55" s="324"/>
      <c r="AZ55" s="323"/>
      <c r="BA55" s="323"/>
      <c r="BB55" s="323"/>
      <c r="BC55" s="324"/>
      <c r="BD55" s="321" t="s">
        <v>318</v>
      </c>
      <c r="BH55" s="323"/>
      <c r="BI55" s="323"/>
      <c r="BJ55" s="324"/>
      <c r="BK55" s="323"/>
      <c r="BL55" s="323"/>
      <c r="BM55" s="323"/>
      <c r="BN55" s="324"/>
      <c r="BO55" s="321" t="s">
        <v>318</v>
      </c>
      <c r="BS55" s="323"/>
      <c r="BT55" s="323"/>
      <c r="BU55" s="324"/>
      <c r="BV55" s="323"/>
      <c r="BW55" s="323"/>
      <c r="BX55" s="323"/>
      <c r="BY55" s="324"/>
      <c r="BZ55" s="321" t="s">
        <v>318</v>
      </c>
      <c r="CD55" s="323"/>
      <c r="CE55" s="323"/>
      <c r="CF55" s="324"/>
      <c r="CG55" s="324"/>
      <c r="CH55" s="323"/>
      <c r="CI55" s="323"/>
      <c r="CJ55" s="323"/>
      <c r="CK55" s="323"/>
      <c r="CL55" s="325"/>
      <c r="CM55" s="326"/>
      <c r="CN55" s="327"/>
    </row>
    <row r="56" spans="1:92" s="322" customFormat="1" ht="12" customHeight="1">
      <c r="A56" s="328"/>
      <c r="E56" s="323"/>
      <c r="F56" s="323"/>
      <c r="G56" s="323"/>
      <c r="H56" s="324"/>
      <c r="I56" s="323"/>
      <c r="J56" s="323"/>
      <c r="K56" s="324"/>
      <c r="L56" s="328"/>
      <c r="P56" s="323"/>
      <c r="Q56" s="324"/>
      <c r="R56" s="324"/>
      <c r="S56" s="323"/>
      <c r="T56" s="323"/>
      <c r="U56" s="324"/>
      <c r="V56" s="324"/>
      <c r="W56" s="328"/>
      <c r="AA56" s="323"/>
      <c r="AB56" s="323"/>
      <c r="AC56" s="324"/>
      <c r="AD56" s="324"/>
      <c r="AE56" s="323"/>
      <c r="AF56" s="323"/>
      <c r="AG56" s="324"/>
      <c r="AH56" s="328"/>
      <c r="AL56" s="323"/>
      <c r="AM56" s="323"/>
      <c r="AN56" s="324"/>
      <c r="AO56" s="323"/>
      <c r="AP56" s="323"/>
      <c r="AQ56" s="323"/>
      <c r="AR56" s="324"/>
      <c r="AS56" s="328"/>
      <c r="AW56" s="323"/>
      <c r="AX56" s="323"/>
      <c r="AY56" s="324"/>
      <c r="AZ56" s="323"/>
      <c r="BA56" s="323"/>
      <c r="BB56" s="323"/>
      <c r="BC56" s="324"/>
      <c r="BD56" s="328"/>
      <c r="BH56" s="323"/>
      <c r="BI56" s="323"/>
      <c r="BJ56" s="324"/>
      <c r="BK56" s="323"/>
      <c r="BL56" s="323"/>
      <c r="BM56" s="323"/>
      <c r="BN56" s="324"/>
      <c r="BO56" s="328"/>
      <c r="BS56" s="323"/>
      <c r="BT56" s="323"/>
      <c r="BU56" s="324"/>
      <c r="BV56" s="323"/>
      <c r="BW56" s="323"/>
      <c r="BX56" s="323"/>
      <c r="BY56" s="324"/>
      <c r="BZ56" s="328"/>
      <c r="CD56" s="323"/>
      <c r="CE56" s="323"/>
      <c r="CF56" s="324"/>
      <c r="CG56" s="324"/>
      <c r="CH56" s="323"/>
      <c r="CI56" s="323"/>
      <c r="CJ56" s="323"/>
      <c r="CK56" s="323"/>
      <c r="CL56" s="325"/>
      <c r="CM56" s="326"/>
      <c r="CN56" s="327"/>
    </row>
    <row r="57" spans="1:93" s="247" customFormat="1" ht="36" customHeight="1">
      <c r="A57" s="242"/>
      <c r="B57" s="242"/>
      <c r="C57" s="243"/>
      <c r="D57" s="244"/>
      <c r="E57" s="244"/>
      <c r="F57" s="244"/>
      <c r="G57" s="245" t="s">
        <v>204</v>
      </c>
      <c r="H57" s="246" t="s">
        <v>205</v>
      </c>
      <c r="J57" s="244"/>
      <c r="K57" s="244"/>
      <c r="L57" s="242"/>
      <c r="M57" s="242"/>
      <c r="N57" s="243"/>
      <c r="O57" s="244"/>
      <c r="P57" s="244"/>
      <c r="Q57" s="244"/>
      <c r="R57" s="245" t="s">
        <v>204</v>
      </c>
      <c r="S57" s="246" t="s">
        <v>205</v>
      </c>
      <c r="U57" s="244"/>
      <c r="V57" s="244"/>
      <c r="W57" s="242"/>
      <c r="X57" s="242"/>
      <c r="Y57" s="243"/>
      <c r="Z57" s="244"/>
      <c r="AA57" s="244"/>
      <c r="AB57" s="244"/>
      <c r="AC57" s="245" t="s">
        <v>204</v>
      </c>
      <c r="AD57" s="246" t="s">
        <v>205</v>
      </c>
      <c r="AF57" s="244"/>
      <c r="AG57" s="244"/>
      <c r="AH57" s="242"/>
      <c r="AI57" s="242"/>
      <c r="AJ57" s="243"/>
      <c r="AK57" s="244"/>
      <c r="AL57" s="244"/>
      <c r="AM57" s="244"/>
      <c r="AN57" s="245" t="s">
        <v>204</v>
      </c>
      <c r="AO57" s="246" t="s">
        <v>205</v>
      </c>
      <c r="AQ57" s="244"/>
      <c r="AR57" s="244"/>
      <c r="AS57" s="242"/>
      <c r="AT57" s="242"/>
      <c r="AU57" s="243"/>
      <c r="AV57" s="244"/>
      <c r="AW57" s="244"/>
      <c r="AX57" s="244"/>
      <c r="AY57" s="245" t="s">
        <v>204</v>
      </c>
      <c r="AZ57" s="246" t="s">
        <v>205</v>
      </c>
      <c r="BB57" s="244"/>
      <c r="BC57" s="244"/>
      <c r="BD57" s="242"/>
      <c r="BE57" s="242"/>
      <c r="BF57" s="243"/>
      <c r="BG57" s="244"/>
      <c r="BH57" s="244"/>
      <c r="BI57" s="244"/>
      <c r="BJ57" s="245" t="s">
        <v>204</v>
      </c>
      <c r="BK57" s="246" t="s">
        <v>205</v>
      </c>
      <c r="BM57" s="244"/>
      <c r="BN57" s="244"/>
      <c r="BO57" s="242"/>
      <c r="BP57" s="242"/>
      <c r="BQ57" s="243"/>
      <c r="BR57" s="244"/>
      <c r="BS57" s="244"/>
      <c r="BT57" s="244"/>
      <c r="BU57" s="245" t="s">
        <v>204</v>
      </c>
      <c r="BV57" s="246" t="s">
        <v>205</v>
      </c>
      <c r="BX57" s="244"/>
      <c r="BY57" s="244"/>
      <c r="BZ57" s="242"/>
      <c r="CA57" s="242"/>
      <c r="CB57" s="243"/>
      <c r="CC57" s="244"/>
      <c r="CD57" s="244"/>
      <c r="CE57" s="244"/>
      <c r="CG57" s="245" t="s">
        <v>204</v>
      </c>
      <c r="CH57" s="516" t="s">
        <v>205</v>
      </c>
      <c r="CI57" s="516"/>
      <c r="CJ57" s="244"/>
      <c r="CK57" s="248"/>
      <c r="CL57" s="249"/>
      <c r="CM57" s="250"/>
      <c r="CN57" s="248"/>
      <c r="CO57" s="248"/>
    </row>
    <row r="58" spans="3:93" s="251" customFormat="1" ht="18" customHeight="1">
      <c r="C58" s="252"/>
      <c r="D58" s="253"/>
      <c r="E58" s="253"/>
      <c r="F58" s="253"/>
      <c r="G58" s="254" t="s">
        <v>319</v>
      </c>
      <c r="H58" s="255" t="s">
        <v>320</v>
      </c>
      <c r="J58" s="253"/>
      <c r="K58" s="253"/>
      <c r="N58" s="252"/>
      <c r="O58" s="253"/>
      <c r="P58" s="253"/>
      <c r="Q58" s="253"/>
      <c r="R58" s="254" t="s">
        <v>319</v>
      </c>
      <c r="S58" s="255" t="s">
        <v>320</v>
      </c>
      <c r="U58" s="253"/>
      <c r="V58" s="253"/>
      <c r="Y58" s="252"/>
      <c r="Z58" s="253"/>
      <c r="AA58" s="253"/>
      <c r="AB58" s="253"/>
      <c r="AC58" s="254" t="s">
        <v>319</v>
      </c>
      <c r="AD58" s="255" t="s">
        <v>320</v>
      </c>
      <c r="AF58" s="253"/>
      <c r="AG58" s="253"/>
      <c r="AJ58" s="252"/>
      <c r="AK58" s="253"/>
      <c r="AL58" s="253"/>
      <c r="AM58" s="253"/>
      <c r="AN58" s="254" t="s">
        <v>319</v>
      </c>
      <c r="AO58" s="255" t="s">
        <v>320</v>
      </c>
      <c r="AQ58" s="253"/>
      <c r="AR58" s="253"/>
      <c r="AU58" s="252"/>
      <c r="AV58" s="253"/>
      <c r="AW58" s="253"/>
      <c r="AX58" s="253"/>
      <c r="AY58" s="254" t="s">
        <v>319</v>
      </c>
      <c r="AZ58" s="255" t="s">
        <v>320</v>
      </c>
      <c r="BB58" s="253"/>
      <c r="BC58" s="253"/>
      <c r="BF58" s="252"/>
      <c r="BG58" s="253"/>
      <c r="BH58" s="253"/>
      <c r="BI58" s="253"/>
      <c r="BJ58" s="254" t="s">
        <v>319</v>
      </c>
      <c r="BK58" s="255" t="s">
        <v>320</v>
      </c>
      <c r="BM58" s="253"/>
      <c r="BN58" s="253"/>
      <c r="BQ58" s="252"/>
      <c r="BR58" s="253"/>
      <c r="BS58" s="253"/>
      <c r="BT58" s="253"/>
      <c r="BU58" s="254" t="s">
        <v>319</v>
      </c>
      <c r="BV58" s="255" t="s">
        <v>320</v>
      </c>
      <c r="BX58" s="253"/>
      <c r="BY58" s="253"/>
      <c r="CB58" s="252"/>
      <c r="CC58" s="253"/>
      <c r="CD58" s="253"/>
      <c r="CE58" s="253"/>
      <c r="CG58" s="254" t="s">
        <v>319</v>
      </c>
      <c r="CH58" s="255" t="s">
        <v>320</v>
      </c>
      <c r="CI58" s="253"/>
      <c r="CJ58" s="253"/>
      <c r="CK58" s="256"/>
      <c r="CL58" s="257"/>
      <c r="CM58" s="258"/>
      <c r="CN58" s="256"/>
      <c r="CO58" s="256"/>
    </row>
    <row r="59" spans="1:93" s="259" customFormat="1" ht="18.75" customHeight="1" thickBot="1">
      <c r="A59" s="242"/>
      <c r="B59" s="242"/>
      <c r="D59" s="244"/>
      <c r="E59" s="244"/>
      <c r="F59" s="244"/>
      <c r="G59" s="260" t="s">
        <v>321</v>
      </c>
      <c r="H59" s="261" t="s">
        <v>322</v>
      </c>
      <c r="J59" s="244"/>
      <c r="K59" s="262" t="s">
        <v>2</v>
      </c>
      <c r="L59" s="242"/>
      <c r="M59" s="242"/>
      <c r="O59" s="244"/>
      <c r="P59" s="244"/>
      <c r="Q59" s="244"/>
      <c r="R59" s="260" t="s">
        <v>321</v>
      </c>
      <c r="S59" s="261" t="s">
        <v>322</v>
      </c>
      <c r="U59" s="244"/>
      <c r="V59" s="262" t="s">
        <v>2</v>
      </c>
      <c r="W59" s="242"/>
      <c r="X59" s="242"/>
      <c r="Z59" s="244"/>
      <c r="AA59" s="244"/>
      <c r="AB59" s="244"/>
      <c r="AC59" s="260" t="s">
        <v>321</v>
      </c>
      <c r="AD59" s="261" t="s">
        <v>322</v>
      </c>
      <c r="AF59" s="244"/>
      <c r="AG59" s="262" t="s">
        <v>2</v>
      </c>
      <c r="AH59" s="242"/>
      <c r="AI59" s="242"/>
      <c r="AK59" s="244"/>
      <c r="AL59" s="244"/>
      <c r="AM59" s="244"/>
      <c r="AN59" s="260" t="s">
        <v>321</v>
      </c>
      <c r="AO59" s="261" t="s">
        <v>322</v>
      </c>
      <c r="AQ59" s="244"/>
      <c r="AR59" s="262" t="s">
        <v>2</v>
      </c>
      <c r="AS59" s="242"/>
      <c r="AT59" s="242"/>
      <c r="AV59" s="244"/>
      <c r="AW59" s="244"/>
      <c r="AX59" s="244"/>
      <c r="AY59" s="260" t="s">
        <v>321</v>
      </c>
      <c r="AZ59" s="261" t="s">
        <v>322</v>
      </c>
      <c r="BB59" s="244"/>
      <c r="BC59" s="262" t="s">
        <v>2</v>
      </c>
      <c r="BD59" s="242"/>
      <c r="BE59" s="242"/>
      <c r="BG59" s="244"/>
      <c r="BH59" s="244"/>
      <c r="BI59" s="244"/>
      <c r="BJ59" s="260" t="s">
        <v>321</v>
      </c>
      <c r="BK59" s="261" t="s">
        <v>322</v>
      </c>
      <c r="BM59" s="244"/>
      <c r="BN59" s="262" t="s">
        <v>2</v>
      </c>
      <c r="BO59" s="242"/>
      <c r="BP59" s="242"/>
      <c r="BR59" s="244"/>
      <c r="BS59" s="244"/>
      <c r="BT59" s="244"/>
      <c r="BU59" s="260" t="s">
        <v>321</v>
      </c>
      <c r="BV59" s="261" t="s">
        <v>322</v>
      </c>
      <c r="BX59" s="244"/>
      <c r="BY59" s="262" t="s">
        <v>2</v>
      </c>
      <c r="BZ59" s="242"/>
      <c r="CA59" s="242"/>
      <c r="CC59" s="244"/>
      <c r="CD59" s="244"/>
      <c r="CE59" s="244"/>
      <c r="CG59" s="260" t="s">
        <v>321</v>
      </c>
      <c r="CH59" s="261" t="s">
        <v>322</v>
      </c>
      <c r="CI59" s="244"/>
      <c r="CJ59" s="262"/>
      <c r="CL59" s="263"/>
      <c r="CM59" s="264" t="s">
        <v>2</v>
      </c>
      <c r="CN59" s="265"/>
      <c r="CO59" s="265"/>
    </row>
    <row r="60" spans="1:91" s="267" customFormat="1" ht="35.25" customHeight="1">
      <c r="A60" s="531" t="s">
        <v>323</v>
      </c>
      <c r="B60" s="531"/>
      <c r="C60" s="531"/>
      <c r="D60" s="266"/>
      <c r="E60" s="527" t="s">
        <v>206</v>
      </c>
      <c r="F60" s="527" t="s">
        <v>207</v>
      </c>
      <c r="G60" s="523" t="s">
        <v>208</v>
      </c>
      <c r="H60" s="525" t="s">
        <v>209</v>
      </c>
      <c r="I60" s="525" t="s">
        <v>210</v>
      </c>
      <c r="J60" s="527" t="s">
        <v>211</v>
      </c>
      <c r="K60" s="523" t="s">
        <v>212</v>
      </c>
      <c r="L60" s="531" t="s">
        <v>323</v>
      </c>
      <c r="M60" s="531"/>
      <c r="N60" s="531"/>
      <c r="O60" s="266"/>
      <c r="P60" s="527" t="s">
        <v>213</v>
      </c>
      <c r="Q60" s="523" t="s">
        <v>214</v>
      </c>
      <c r="R60" s="523" t="s">
        <v>324</v>
      </c>
      <c r="S60" s="525" t="s">
        <v>325</v>
      </c>
      <c r="T60" s="527" t="s">
        <v>215</v>
      </c>
      <c r="U60" s="523" t="s">
        <v>326</v>
      </c>
      <c r="V60" s="523" t="s">
        <v>327</v>
      </c>
      <c r="W60" s="531" t="s">
        <v>323</v>
      </c>
      <c r="X60" s="531"/>
      <c r="Y60" s="531"/>
      <c r="Z60" s="266"/>
      <c r="AA60" s="527" t="s">
        <v>328</v>
      </c>
      <c r="AB60" s="527" t="s">
        <v>329</v>
      </c>
      <c r="AC60" s="534" t="s">
        <v>330</v>
      </c>
      <c r="AD60" s="537" t="s">
        <v>331</v>
      </c>
      <c r="AE60" s="535" t="s">
        <v>332</v>
      </c>
      <c r="AF60" s="523" t="s">
        <v>333</v>
      </c>
      <c r="AG60" s="523" t="s">
        <v>334</v>
      </c>
      <c r="AH60" s="531" t="s">
        <v>323</v>
      </c>
      <c r="AI60" s="531"/>
      <c r="AJ60" s="531"/>
      <c r="AK60" s="266"/>
      <c r="AL60" s="527" t="s">
        <v>335</v>
      </c>
      <c r="AM60" s="525" t="s">
        <v>336</v>
      </c>
      <c r="AN60" s="523" t="s">
        <v>337</v>
      </c>
      <c r="AO60" s="525" t="s">
        <v>338</v>
      </c>
      <c r="AP60" s="527" t="s">
        <v>339</v>
      </c>
      <c r="AQ60" s="523" t="s">
        <v>216</v>
      </c>
      <c r="AR60" s="523" t="s">
        <v>340</v>
      </c>
      <c r="AS60" s="531" t="s">
        <v>323</v>
      </c>
      <c r="AT60" s="531"/>
      <c r="AU60" s="531"/>
      <c r="AV60" s="266"/>
      <c r="AW60" s="527" t="s">
        <v>341</v>
      </c>
      <c r="AX60" s="525" t="s">
        <v>342</v>
      </c>
      <c r="AY60" s="523" t="s">
        <v>343</v>
      </c>
      <c r="AZ60" s="525" t="s">
        <v>344</v>
      </c>
      <c r="BA60" s="523" t="s">
        <v>345</v>
      </c>
      <c r="BB60" s="527" t="s">
        <v>346</v>
      </c>
      <c r="BC60" s="523" t="s">
        <v>347</v>
      </c>
      <c r="BD60" s="531" t="s">
        <v>323</v>
      </c>
      <c r="BE60" s="531"/>
      <c r="BF60" s="531"/>
      <c r="BG60" s="266"/>
      <c r="BH60" s="539" t="s">
        <v>348</v>
      </c>
      <c r="BI60" s="527" t="s">
        <v>349</v>
      </c>
      <c r="BJ60" s="523" t="s">
        <v>350</v>
      </c>
      <c r="BK60" s="525" t="s">
        <v>351</v>
      </c>
      <c r="BL60" s="527" t="s">
        <v>352</v>
      </c>
      <c r="BM60" s="527" t="s">
        <v>353</v>
      </c>
      <c r="BN60" s="523" t="s">
        <v>354</v>
      </c>
      <c r="BO60" s="531" t="s">
        <v>323</v>
      </c>
      <c r="BP60" s="531"/>
      <c r="BQ60" s="531"/>
      <c r="BR60" s="266"/>
      <c r="BS60" s="523" t="s">
        <v>355</v>
      </c>
      <c r="BT60" s="527" t="s">
        <v>356</v>
      </c>
      <c r="BU60" s="523" t="s">
        <v>357</v>
      </c>
      <c r="BV60" s="525" t="s">
        <v>358</v>
      </c>
      <c r="BW60" s="527" t="s">
        <v>359</v>
      </c>
      <c r="BX60" s="527" t="s">
        <v>360</v>
      </c>
      <c r="BY60" s="523" t="s">
        <v>361</v>
      </c>
      <c r="BZ60" s="531" t="s">
        <v>323</v>
      </c>
      <c r="CA60" s="531"/>
      <c r="CB60" s="531"/>
      <c r="CC60" s="266"/>
      <c r="CD60" s="523" t="s">
        <v>362</v>
      </c>
      <c r="CE60" s="527" t="s">
        <v>363</v>
      </c>
      <c r="CF60" s="527" t="s">
        <v>364</v>
      </c>
      <c r="CG60" s="523" t="s">
        <v>365</v>
      </c>
      <c r="CH60" s="521" t="s">
        <v>366</v>
      </c>
      <c r="CI60" s="522"/>
      <c r="CJ60" s="543" t="s">
        <v>367</v>
      </c>
      <c r="CK60" s="544"/>
      <c r="CL60" s="545" t="s">
        <v>217</v>
      </c>
      <c r="CM60" s="546"/>
    </row>
    <row r="61" spans="1:91" s="267" customFormat="1" ht="25.5" customHeight="1">
      <c r="A61" s="532"/>
      <c r="B61" s="532"/>
      <c r="C61" s="532"/>
      <c r="D61" s="268"/>
      <c r="E61" s="528"/>
      <c r="F61" s="528"/>
      <c r="G61" s="524"/>
      <c r="H61" s="526"/>
      <c r="I61" s="526"/>
      <c r="J61" s="528"/>
      <c r="K61" s="524"/>
      <c r="L61" s="532"/>
      <c r="M61" s="532"/>
      <c r="N61" s="532"/>
      <c r="O61" s="268"/>
      <c r="P61" s="528"/>
      <c r="Q61" s="524"/>
      <c r="R61" s="524"/>
      <c r="S61" s="526"/>
      <c r="T61" s="528"/>
      <c r="U61" s="524"/>
      <c r="V61" s="524"/>
      <c r="W61" s="532"/>
      <c r="X61" s="532"/>
      <c r="Y61" s="532"/>
      <c r="Z61" s="268"/>
      <c r="AA61" s="528"/>
      <c r="AB61" s="528"/>
      <c r="AC61" s="524"/>
      <c r="AD61" s="526"/>
      <c r="AE61" s="536"/>
      <c r="AF61" s="524"/>
      <c r="AG61" s="524"/>
      <c r="AH61" s="532"/>
      <c r="AI61" s="532"/>
      <c r="AJ61" s="532"/>
      <c r="AK61" s="268"/>
      <c r="AL61" s="528"/>
      <c r="AM61" s="526"/>
      <c r="AN61" s="524"/>
      <c r="AO61" s="540"/>
      <c r="AP61" s="528"/>
      <c r="AQ61" s="524"/>
      <c r="AR61" s="524"/>
      <c r="AS61" s="532"/>
      <c r="AT61" s="532"/>
      <c r="AU61" s="532"/>
      <c r="AV61" s="268"/>
      <c r="AW61" s="528"/>
      <c r="AX61" s="526"/>
      <c r="AY61" s="524"/>
      <c r="AZ61" s="526"/>
      <c r="BA61" s="524"/>
      <c r="BB61" s="528"/>
      <c r="BC61" s="524"/>
      <c r="BD61" s="532"/>
      <c r="BE61" s="532"/>
      <c r="BF61" s="532"/>
      <c r="BG61" s="268"/>
      <c r="BH61" s="536"/>
      <c r="BI61" s="528"/>
      <c r="BJ61" s="524"/>
      <c r="BK61" s="526"/>
      <c r="BL61" s="528"/>
      <c r="BM61" s="528"/>
      <c r="BN61" s="524"/>
      <c r="BO61" s="532"/>
      <c r="BP61" s="532"/>
      <c r="BQ61" s="532"/>
      <c r="BR61" s="268"/>
      <c r="BS61" s="524"/>
      <c r="BT61" s="528"/>
      <c r="BU61" s="524"/>
      <c r="BV61" s="526"/>
      <c r="BW61" s="528"/>
      <c r="BX61" s="528"/>
      <c r="BY61" s="524"/>
      <c r="BZ61" s="532"/>
      <c r="CA61" s="532"/>
      <c r="CB61" s="532"/>
      <c r="CC61" s="268"/>
      <c r="CD61" s="524"/>
      <c r="CE61" s="528"/>
      <c r="CF61" s="528"/>
      <c r="CG61" s="524"/>
      <c r="CH61" s="269" t="s">
        <v>218</v>
      </c>
      <c r="CI61" s="270" t="s">
        <v>4</v>
      </c>
      <c r="CJ61" s="269" t="s">
        <v>218</v>
      </c>
      <c r="CK61" s="270" t="s">
        <v>4</v>
      </c>
      <c r="CL61" s="271" t="s">
        <v>218</v>
      </c>
      <c r="CM61" s="272" t="s">
        <v>4</v>
      </c>
    </row>
    <row r="62" spans="1:91" s="286" customFormat="1" ht="6.75" customHeight="1">
      <c r="A62" s="273"/>
      <c r="B62" s="274"/>
      <c r="C62" s="274"/>
      <c r="D62" s="275"/>
      <c r="E62" s="329"/>
      <c r="F62" s="330"/>
      <c r="G62" s="331"/>
      <c r="H62" s="329"/>
      <c r="I62" s="329"/>
      <c r="J62" s="330"/>
      <c r="K62" s="331"/>
      <c r="L62" s="273"/>
      <c r="M62" s="274"/>
      <c r="N62" s="274"/>
      <c r="O62" s="275"/>
      <c r="P62" s="330"/>
      <c r="Q62" s="329"/>
      <c r="R62" s="332"/>
      <c r="S62" s="333"/>
      <c r="T62" s="330"/>
      <c r="U62" s="329"/>
      <c r="V62" s="332"/>
      <c r="W62" s="273"/>
      <c r="X62" s="274"/>
      <c r="Y62" s="274"/>
      <c r="Z62" s="275"/>
      <c r="AA62" s="330"/>
      <c r="AB62" s="330"/>
      <c r="AC62" s="331"/>
      <c r="AD62" s="329"/>
      <c r="AE62" s="329"/>
      <c r="AF62" s="330"/>
      <c r="AG62" s="331"/>
      <c r="AH62" s="273"/>
      <c r="AI62" s="274"/>
      <c r="AJ62" s="274"/>
      <c r="AK62" s="275"/>
      <c r="AL62" s="333"/>
      <c r="AM62" s="329"/>
      <c r="AN62" s="331"/>
      <c r="AO62" s="329"/>
      <c r="AP62" s="330"/>
      <c r="AQ62" s="329"/>
      <c r="AR62" s="332"/>
      <c r="AS62" s="273"/>
      <c r="AT62" s="274"/>
      <c r="AU62" s="274"/>
      <c r="AV62" s="275"/>
      <c r="AW62" s="330"/>
      <c r="AX62" s="330"/>
      <c r="AY62" s="331"/>
      <c r="AZ62" s="329"/>
      <c r="BA62" s="331"/>
      <c r="BB62" s="330"/>
      <c r="BC62" s="332"/>
      <c r="BD62" s="273"/>
      <c r="BE62" s="274"/>
      <c r="BF62" s="274"/>
      <c r="BG62" s="275"/>
      <c r="BH62" s="329"/>
      <c r="BI62" s="330"/>
      <c r="BJ62" s="331"/>
      <c r="BK62" s="329"/>
      <c r="BL62" s="330"/>
      <c r="BM62" s="330"/>
      <c r="BN62" s="331"/>
      <c r="BO62" s="273"/>
      <c r="BP62" s="274"/>
      <c r="BQ62" s="274"/>
      <c r="BR62" s="275"/>
      <c r="BS62" s="330"/>
      <c r="BT62" s="329"/>
      <c r="BU62" s="332"/>
      <c r="BV62" s="329"/>
      <c r="BW62" s="330"/>
      <c r="BX62" s="330"/>
      <c r="BY62" s="331"/>
      <c r="BZ62" s="273"/>
      <c r="CA62" s="274"/>
      <c r="CB62" s="274"/>
      <c r="CC62" s="275"/>
      <c r="CD62" s="330"/>
      <c r="CE62" s="330"/>
      <c r="CF62" s="334"/>
      <c r="CG62" s="332"/>
      <c r="CH62" s="335"/>
      <c r="CI62" s="336"/>
      <c r="CJ62" s="335"/>
      <c r="CK62" s="336"/>
      <c r="CL62" s="337"/>
      <c r="CM62" s="338"/>
    </row>
    <row r="63" spans="1:93" ht="15" customHeight="1">
      <c r="A63" s="295"/>
      <c r="B63" s="339" t="s">
        <v>368</v>
      </c>
      <c r="C63" s="340"/>
      <c r="D63" s="287"/>
      <c r="E63" s="288">
        <f aca="true" t="shared" si="73" ref="E63:K63">E65+E70+E73</f>
        <v>84806923478.63</v>
      </c>
      <c r="F63" s="288">
        <f t="shared" si="73"/>
        <v>8998475786</v>
      </c>
      <c r="G63" s="290">
        <f t="shared" si="73"/>
        <v>5782798435</v>
      </c>
      <c r="H63" s="288">
        <f t="shared" si="73"/>
        <v>9042105028.79</v>
      </c>
      <c r="I63" s="288">
        <f t="shared" si="73"/>
        <v>15205001025.14</v>
      </c>
      <c r="J63" s="288">
        <f t="shared" si="73"/>
        <v>9822838688.82</v>
      </c>
      <c r="K63" s="290">
        <f t="shared" si="73"/>
        <v>5169653564.89</v>
      </c>
      <c r="L63" s="295"/>
      <c r="M63" s="339" t="s">
        <v>368</v>
      </c>
      <c r="N63" s="340"/>
      <c r="O63" s="287"/>
      <c r="P63" s="291">
        <f aca="true" t="shared" si="74" ref="P63:V63">P65+P70+P73</f>
        <v>5547249694</v>
      </c>
      <c r="Q63" s="288">
        <f t="shared" si="74"/>
        <v>9746847814</v>
      </c>
      <c r="R63" s="290">
        <f t="shared" si="74"/>
        <v>3391425514.72</v>
      </c>
      <c r="S63" s="288">
        <f t="shared" si="74"/>
        <v>5955175718.58</v>
      </c>
      <c r="T63" s="291">
        <f t="shared" si="74"/>
        <v>4642700128.98</v>
      </c>
      <c r="U63" s="288">
        <f t="shared" si="74"/>
        <v>2591882641</v>
      </c>
      <c r="V63" s="290">
        <f t="shared" si="74"/>
        <v>5719714105.95</v>
      </c>
      <c r="W63" s="295"/>
      <c r="X63" s="339" t="s">
        <v>368</v>
      </c>
      <c r="Y63" s="340"/>
      <c r="Z63" s="287"/>
      <c r="AA63" s="288">
        <f aca="true" t="shared" si="75" ref="AA63:AG63">AA65+AA70+AA73</f>
        <v>3971752465</v>
      </c>
      <c r="AB63" s="288">
        <f t="shared" si="75"/>
        <v>929568156</v>
      </c>
      <c r="AC63" s="290">
        <f t="shared" si="75"/>
        <v>624536696</v>
      </c>
      <c r="AD63" s="288">
        <f t="shared" si="75"/>
        <v>2450571986</v>
      </c>
      <c r="AE63" s="288">
        <f t="shared" si="75"/>
        <v>947098398.04</v>
      </c>
      <c r="AF63" s="288">
        <f t="shared" si="75"/>
        <v>2299376391.38</v>
      </c>
      <c r="AG63" s="290">
        <f t="shared" si="75"/>
        <v>15886828971.31</v>
      </c>
      <c r="AH63" s="295"/>
      <c r="AI63" s="339" t="s">
        <v>368</v>
      </c>
      <c r="AJ63" s="340"/>
      <c r="AK63" s="287"/>
      <c r="AL63" s="291">
        <f aca="true" t="shared" si="76" ref="AL63:AR63">AL65+AL70+AL73</f>
        <v>3668532236.42</v>
      </c>
      <c r="AM63" s="288">
        <f t="shared" si="76"/>
        <v>2115637725.55</v>
      </c>
      <c r="AN63" s="290">
        <f t="shared" si="76"/>
        <v>4483542920</v>
      </c>
      <c r="AO63" s="288">
        <f t="shared" si="76"/>
        <v>1540409925.55</v>
      </c>
      <c r="AP63" s="291">
        <f t="shared" si="76"/>
        <v>1236792123</v>
      </c>
      <c r="AQ63" s="288">
        <f t="shared" si="76"/>
        <v>783770147</v>
      </c>
      <c r="AR63" s="290">
        <f t="shared" si="76"/>
        <v>4618275410</v>
      </c>
      <c r="AS63" s="295"/>
      <c r="AT63" s="339" t="s">
        <v>368</v>
      </c>
      <c r="AU63" s="340"/>
      <c r="AV63" s="287"/>
      <c r="AW63" s="288">
        <f aca="true" t="shared" si="77" ref="AW63:BC63">AW65+AW70+AW73</f>
        <v>7581150655.61</v>
      </c>
      <c r="AX63" s="288">
        <f t="shared" si="77"/>
        <v>3800326360.68</v>
      </c>
      <c r="AY63" s="290">
        <f t="shared" si="77"/>
        <v>1775442631</v>
      </c>
      <c r="AZ63" s="288">
        <f t="shared" si="77"/>
        <v>1862389194</v>
      </c>
      <c r="BA63" s="288">
        <f t="shared" si="77"/>
        <v>1192850953</v>
      </c>
      <c r="BB63" s="288">
        <f t="shared" si="77"/>
        <v>2430589037</v>
      </c>
      <c r="BC63" s="290">
        <f t="shared" si="77"/>
        <v>3875292679.35</v>
      </c>
      <c r="BD63" s="295"/>
      <c r="BE63" s="339" t="s">
        <v>368</v>
      </c>
      <c r="BF63" s="340"/>
      <c r="BG63" s="287"/>
      <c r="BH63" s="288">
        <f aca="true" t="shared" si="78" ref="BH63:BN63">BH65+BH70+BH73</f>
        <v>5027676921</v>
      </c>
      <c r="BI63" s="288">
        <f t="shared" si="78"/>
        <v>1800708012</v>
      </c>
      <c r="BJ63" s="290">
        <f t="shared" si="78"/>
        <v>674196815</v>
      </c>
      <c r="BK63" s="288">
        <f t="shared" si="78"/>
        <v>468714839.56</v>
      </c>
      <c r="BL63" s="288">
        <f t="shared" si="78"/>
        <v>1772697408</v>
      </c>
      <c r="BM63" s="288">
        <f t="shared" si="78"/>
        <v>466829115</v>
      </c>
      <c r="BN63" s="290">
        <f t="shared" si="78"/>
        <v>778182366</v>
      </c>
      <c r="BO63" s="295"/>
      <c r="BP63" s="339" t="s">
        <v>368</v>
      </c>
      <c r="BQ63" s="340"/>
      <c r="BR63" s="287"/>
      <c r="BS63" s="288">
        <f aca="true" t="shared" si="79" ref="BS63:BY63">BS65+BS70+BS73</f>
        <v>1647119853</v>
      </c>
      <c r="BT63" s="288">
        <f t="shared" si="79"/>
        <v>1333755631</v>
      </c>
      <c r="BU63" s="290">
        <f t="shared" si="79"/>
        <v>19639141</v>
      </c>
      <c r="BV63" s="288">
        <f t="shared" si="79"/>
        <v>4894597509</v>
      </c>
      <c r="BW63" s="288">
        <f t="shared" si="79"/>
        <v>1245323657</v>
      </c>
      <c r="BX63" s="288">
        <f t="shared" si="79"/>
        <v>1833082130.56</v>
      </c>
      <c r="BY63" s="290">
        <f t="shared" si="79"/>
        <v>2591987242.7</v>
      </c>
      <c r="BZ63" s="295"/>
      <c r="CA63" s="339" t="s">
        <v>368</v>
      </c>
      <c r="CB63" s="340"/>
      <c r="CC63" s="287"/>
      <c r="CD63" s="288">
        <f>CD65+CD70+CD73</f>
        <v>1293265358</v>
      </c>
      <c r="CE63" s="288">
        <f>CE65+CE70+CE73</f>
        <v>321819668</v>
      </c>
      <c r="CF63" s="288">
        <f>CF65+CF70+CF73</f>
        <v>474629632</v>
      </c>
      <c r="CG63" s="290">
        <f>CG65+CG70+CG73</f>
        <v>2388276259</v>
      </c>
      <c r="CH63" s="288">
        <f>CH65+CH70+CH73</f>
        <v>273530028244.21002</v>
      </c>
      <c r="CI63" s="288">
        <f>IF(CH$96&gt;0,(CH63/CH$96)*100,0)</f>
        <v>57.93545660729382</v>
      </c>
      <c r="CJ63" s="288">
        <f>CJ65+CJ70+CJ73</f>
        <v>276646865139.52</v>
      </c>
      <c r="CK63" s="288">
        <f>IF(CJ$96&gt;0,(CJ63/CJ$96)*100,0)</f>
        <v>59.57234291865669</v>
      </c>
      <c r="CL63" s="341">
        <f>CH63-CJ63</f>
        <v>-3116836895.3099976</v>
      </c>
      <c r="CM63" s="342">
        <f>IF(CJ63=0,0,((CL63/CJ63)*100))</f>
        <v>-1.1266481887434718</v>
      </c>
      <c r="CN63" s="294"/>
      <c r="CO63" s="294"/>
    </row>
    <row r="64" spans="1:93" ht="7.5" customHeight="1">
      <c r="A64" s="295"/>
      <c r="B64" s="296"/>
      <c r="C64" s="297"/>
      <c r="D64" s="298"/>
      <c r="E64" s="288"/>
      <c r="F64" s="288"/>
      <c r="G64" s="290"/>
      <c r="H64" s="288"/>
      <c r="I64" s="288"/>
      <c r="J64" s="288"/>
      <c r="K64" s="290"/>
      <c r="L64" s="295"/>
      <c r="M64" s="296"/>
      <c r="N64" s="297"/>
      <c r="O64" s="298"/>
      <c r="P64" s="291"/>
      <c r="Q64" s="288"/>
      <c r="R64" s="290"/>
      <c r="S64" s="288"/>
      <c r="T64" s="291"/>
      <c r="U64" s="288"/>
      <c r="V64" s="290"/>
      <c r="W64" s="295"/>
      <c r="X64" s="296"/>
      <c r="Y64" s="297"/>
      <c r="Z64" s="298"/>
      <c r="AA64" s="288"/>
      <c r="AB64" s="288"/>
      <c r="AC64" s="290"/>
      <c r="AD64" s="288"/>
      <c r="AE64" s="288"/>
      <c r="AF64" s="288"/>
      <c r="AG64" s="290"/>
      <c r="AH64" s="295"/>
      <c r="AI64" s="296"/>
      <c r="AJ64" s="297"/>
      <c r="AK64" s="298"/>
      <c r="AL64" s="291"/>
      <c r="AM64" s="288"/>
      <c r="AN64" s="290"/>
      <c r="AO64" s="288"/>
      <c r="AP64" s="291"/>
      <c r="AQ64" s="288"/>
      <c r="AR64" s="290"/>
      <c r="AS64" s="295"/>
      <c r="AT64" s="296"/>
      <c r="AU64" s="297"/>
      <c r="AV64" s="298"/>
      <c r="AW64" s="288"/>
      <c r="AX64" s="288"/>
      <c r="AY64" s="290"/>
      <c r="AZ64" s="288"/>
      <c r="BA64" s="288"/>
      <c r="BB64" s="288"/>
      <c r="BC64" s="290"/>
      <c r="BD64" s="295"/>
      <c r="BE64" s="296"/>
      <c r="BF64" s="297"/>
      <c r="BG64" s="298"/>
      <c r="BH64" s="288"/>
      <c r="BI64" s="288"/>
      <c r="BJ64" s="290"/>
      <c r="BK64" s="288"/>
      <c r="BL64" s="288"/>
      <c r="BM64" s="288"/>
      <c r="BN64" s="290"/>
      <c r="BO64" s="295"/>
      <c r="BP64" s="296"/>
      <c r="BQ64" s="297"/>
      <c r="BR64" s="298"/>
      <c r="BS64" s="288"/>
      <c r="BT64" s="288"/>
      <c r="BU64" s="290"/>
      <c r="BV64" s="288"/>
      <c r="BW64" s="288"/>
      <c r="BX64" s="288"/>
      <c r="BY64" s="290"/>
      <c r="BZ64" s="295"/>
      <c r="CA64" s="296"/>
      <c r="CB64" s="297"/>
      <c r="CC64" s="298"/>
      <c r="CD64" s="288"/>
      <c r="CE64" s="288"/>
      <c r="CF64" s="288"/>
      <c r="CG64" s="290"/>
      <c r="CH64" s="288"/>
      <c r="CI64" s="288"/>
      <c r="CJ64" s="288"/>
      <c r="CK64" s="288"/>
      <c r="CL64" s="341"/>
      <c r="CM64" s="342"/>
      <c r="CN64" s="294"/>
      <c r="CO64" s="294"/>
    </row>
    <row r="65" spans="1:93" ht="19.5" customHeight="1">
      <c r="A65" s="296" t="s">
        <v>369</v>
      </c>
      <c r="C65" s="343"/>
      <c r="D65" s="344"/>
      <c r="E65" s="288">
        <f aca="true" t="shared" si="80" ref="E65:K65">SUM(E66:E68)</f>
        <v>481903103</v>
      </c>
      <c r="F65" s="288">
        <f t="shared" si="80"/>
        <v>359826297</v>
      </c>
      <c r="G65" s="290">
        <f t="shared" si="80"/>
        <v>27997455</v>
      </c>
      <c r="H65" s="288">
        <f t="shared" si="80"/>
        <v>144099648</v>
      </c>
      <c r="I65" s="288">
        <f t="shared" si="80"/>
        <v>468027652</v>
      </c>
      <c r="J65" s="288">
        <f t="shared" si="80"/>
        <v>253958155</v>
      </c>
      <c r="K65" s="290">
        <f t="shared" si="80"/>
        <v>105176464</v>
      </c>
      <c r="L65" s="296" t="s">
        <v>369</v>
      </c>
      <c r="N65" s="343"/>
      <c r="O65" s="344"/>
      <c r="P65" s="291">
        <f aca="true" t="shared" si="81" ref="P65:V65">SUM(P66:P68)</f>
        <v>221245567</v>
      </c>
      <c r="Q65" s="288">
        <f t="shared" si="81"/>
        <v>233523606</v>
      </c>
      <c r="R65" s="290">
        <f t="shared" si="81"/>
        <v>23554344</v>
      </c>
      <c r="S65" s="288">
        <f t="shared" si="81"/>
        <v>88533751</v>
      </c>
      <c r="T65" s="291">
        <f t="shared" si="81"/>
        <v>168531454</v>
      </c>
      <c r="U65" s="288">
        <f t="shared" si="81"/>
        <v>107230267</v>
      </c>
      <c r="V65" s="290">
        <f t="shared" si="81"/>
        <v>166402098</v>
      </c>
      <c r="W65" s="296" t="s">
        <v>369</v>
      </c>
      <c r="Y65" s="343"/>
      <c r="Z65" s="344"/>
      <c r="AA65" s="288">
        <f aca="true" t="shared" si="82" ref="AA65:AG65">SUM(AA66:AA68)</f>
        <v>168095581</v>
      </c>
      <c r="AB65" s="288">
        <f t="shared" si="82"/>
        <v>59182419</v>
      </c>
      <c r="AC65" s="290">
        <f t="shared" si="82"/>
        <v>9753523</v>
      </c>
      <c r="AD65" s="288">
        <f t="shared" si="82"/>
        <v>47913448</v>
      </c>
      <c r="AE65" s="288">
        <f t="shared" si="82"/>
        <v>99575448</v>
      </c>
      <c r="AF65" s="288">
        <f t="shared" si="82"/>
        <v>32634575</v>
      </c>
      <c r="AG65" s="290">
        <f t="shared" si="82"/>
        <v>51301681</v>
      </c>
      <c r="AH65" s="296" t="s">
        <v>369</v>
      </c>
      <c r="AJ65" s="343"/>
      <c r="AK65" s="344"/>
      <c r="AL65" s="291">
        <f aca="true" t="shared" si="83" ref="AL65:AR65">SUM(AL66:AL68)</f>
        <v>77770727</v>
      </c>
      <c r="AM65" s="288">
        <f t="shared" si="83"/>
        <v>57038098</v>
      </c>
      <c r="AN65" s="290">
        <f t="shared" si="83"/>
        <v>54763816</v>
      </c>
      <c r="AO65" s="288">
        <f t="shared" si="83"/>
        <v>62101223</v>
      </c>
      <c r="AP65" s="291">
        <f t="shared" si="83"/>
        <v>19330897</v>
      </c>
      <c r="AQ65" s="288">
        <f t="shared" si="83"/>
        <v>69577542</v>
      </c>
      <c r="AR65" s="290">
        <f t="shared" si="83"/>
        <v>31687625</v>
      </c>
      <c r="AS65" s="296" t="s">
        <v>369</v>
      </c>
      <c r="AU65" s="343"/>
      <c r="AV65" s="344"/>
      <c r="AW65" s="288">
        <f aca="true" t="shared" si="84" ref="AW65:BC65">SUM(AW66:AW68)</f>
        <v>38606128</v>
      </c>
      <c r="AX65" s="288">
        <f t="shared" si="84"/>
        <v>108515601</v>
      </c>
      <c r="AY65" s="290">
        <f t="shared" si="84"/>
        <v>35949928</v>
      </c>
      <c r="AZ65" s="288">
        <f t="shared" si="84"/>
        <v>129621340</v>
      </c>
      <c r="BA65" s="288">
        <f t="shared" si="84"/>
        <v>35865421</v>
      </c>
      <c r="BB65" s="288">
        <f t="shared" si="84"/>
        <v>23728188</v>
      </c>
      <c r="BC65" s="290">
        <f t="shared" si="84"/>
        <v>91113035</v>
      </c>
      <c r="BD65" s="296" t="s">
        <v>369</v>
      </c>
      <c r="BF65" s="343"/>
      <c r="BG65" s="344"/>
      <c r="BH65" s="288">
        <f aca="true" t="shared" si="85" ref="BH65:BN65">SUM(BH66:BH68)</f>
        <v>8737406</v>
      </c>
      <c r="BI65" s="288">
        <f t="shared" si="85"/>
        <v>4526188</v>
      </c>
      <c r="BJ65" s="290">
        <f t="shared" si="85"/>
        <v>13768301</v>
      </c>
      <c r="BK65" s="288">
        <f t="shared" si="85"/>
        <v>18776513</v>
      </c>
      <c r="BL65" s="288">
        <f t="shared" si="85"/>
        <v>31807492</v>
      </c>
      <c r="BM65" s="288">
        <f t="shared" si="85"/>
        <v>45046429</v>
      </c>
      <c r="BN65" s="290">
        <f t="shared" si="85"/>
        <v>105645737</v>
      </c>
      <c r="BO65" s="296" t="s">
        <v>369</v>
      </c>
      <c r="BQ65" s="343"/>
      <c r="BR65" s="344"/>
      <c r="BS65" s="288">
        <f aca="true" t="shared" si="86" ref="BS65:BY65">SUM(BS66:BS68)</f>
        <v>230500</v>
      </c>
      <c r="BT65" s="288">
        <f t="shared" si="86"/>
        <v>4675814</v>
      </c>
      <c r="BU65" s="290">
        <f t="shared" si="86"/>
        <v>3554965</v>
      </c>
      <c r="BV65" s="288">
        <f t="shared" si="86"/>
        <v>23268370</v>
      </c>
      <c r="BW65" s="288">
        <f t="shared" si="86"/>
        <v>9499880</v>
      </c>
      <c r="BX65" s="288">
        <f t="shared" si="86"/>
        <v>68639823</v>
      </c>
      <c r="BY65" s="290">
        <f t="shared" si="86"/>
        <v>10698636</v>
      </c>
      <c r="BZ65" s="296" t="s">
        <v>369</v>
      </c>
      <c r="CB65" s="343"/>
      <c r="CC65" s="344"/>
      <c r="CD65" s="288">
        <f>SUM(CD66:CD68)</f>
        <v>4412825</v>
      </c>
      <c r="CE65" s="288">
        <f>SUM(CE66:CE68)</f>
        <v>1078820</v>
      </c>
      <c r="CF65" s="288">
        <f>SUM(CF66:CF68)</f>
        <v>976913</v>
      </c>
      <c r="CG65" s="290">
        <f>SUM(CG66:CG68)</f>
        <v>20423452</v>
      </c>
      <c r="CH65" s="288">
        <f>SUM(CH66:CH68)</f>
        <v>4529904169</v>
      </c>
      <c r="CI65" s="288">
        <f>IF(CH$96&gt;0,(CH65/CH$96)*100,0)</f>
        <v>0.9594634567287372</v>
      </c>
      <c r="CJ65" s="288">
        <f>SUM(CJ66:CJ68)</f>
        <v>13332714237.68</v>
      </c>
      <c r="CK65" s="288">
        <f>IF(CJ$96&gt;0,(CJ65/CJ$96)*100,0)</f>
        <v>2.8710284651263382</v>
      </c>
      <c r="CL65" s="341">
        <f>CH65-CJ65</f>
        <v>-8802810068.68</v>
      </c>
      <c r="CM65" s="342">
        <f>IF(CJ65=0,0,((CL65/CJ65)*100))</f>
        <v>-66.02414115951052</v>
      </c>
      <c r="CN65" s="294"/>
      <c r="CO65" s="294"/>
    </row>
    <row r="66" spans="1:93" ht="21.75" customHeight="1">
      <c r="A66" s="295"/>
      <c r="B66" s="529" t="s">
        <v>242</v>
      </c>
      <c r="C66" s="530"/>
      <c r="D66" s="344"/>
      <c r="E66" s="301">
        <v>0</v>
      </c>
      <c r="F66" s="301">
        <v>0</v>
      </c>
      <c r="G66" s="303">
        <v>0</v>
      </c>
      <c r="H66" s="301">
        <v>0</v>
      </c>
      <c r="I66" s="301">
        <v>0</v>
      </c>
      <c r="J66" s="301">
        <v>0</v>
      </c>
      <c r="K66" s="303">
        <v>0</v>
      </c>
      <c r="L66" s="295"/>
      <c r="M66" s="529" t="s">
        <v>242</v>
      </c>
      <c r="N66" s="530"/>
      <c r="O66" s="344"/>
      <c r="P66" s="304">
        <v>0</v>
      </c>
      <c r="Q66" s="301">
        <v>0</v>
      </c>
      <c r="R66" s="303">
        <v>0</v>
      </c>
      <c r="S66" s="301">
        <v>0</v>
      </c>
      <c r="T66" s="304">
        <v>0</v>
      </c>
      <c r="U66" s="301">
        <v>0</v>
      </c>
      <c r="V66" s="303">
        <v>0</v>
      </c>
      <c r="W66" s="295"/>
      <c r="X66" s="529" t="s">
        <v>242</v>
      </c>
      <c r="Y66" s="530"/>
      <c r="Z66" s="344"/>
      <c r="AA66" s="301">
        <v>0</v>
      </c>
      <c r="AB66" s="301">
        <v>0</v>
      </c>
      <c r="AC66" s="303">
        <v>0</v>
      </c>
      <c r="AD66" s="301">
        <v>0</v>
      </c>
      <c r="AE66" s="301">
        <v>0</v>
      </c>
      <c r="AF66" s="301">
        <v>0</v>
      </c>
      <c r="AG66" s="303">
        <v>0</v>
      </c>
      <c r="AH66" s="295"/>
      <c r="AI66" s="529" t="s">
        <v>242</v>
      </c>
      <c r="AJ66" s="530"/>
      <c r="AK66" s="344"/>
      <c r="AL66" s="304">
        <v>0</v>
      </c>
      <c r="AM66" s="301">
        <v>0</v>
      </c>
      <c r="AN66" s="303">
        <v>0</v>
      </c>
      <c r="AO66" s="301">
        <v>0</v>
      </c>
      <c r="AP66" s="304">
        <v>0</v>
      </c>
      <c r="AQ66" s="301">
        <v>0</v>
      </c>
      <c r="AR66" s="303">
        <v>0</v>
      </c>
      <c r="AS66" s="295"/>
      <c r="AT66" s="529" t="s">
        <v>242</v>
      </c>
      <c r="AU66" s="530"/>
      <c r="AV66" s="344"/>
      <c r="AW66" s="301">
        <v>0</v>
      </c>
      <c r="AX66" s="301">
        <v>0</v>
      </c>
      <c r="AY66" s="303">
        <v>0</v>
      </c>
      <c r="AZ66" s="301">
        <v>0</v>
      </c>
      <c r="BA66" s="301">
        <v>0</v>
      </c>
      <c r="BB66" s="301">
        <v>0</v>
      </c>
      <c r="BC66" s="303">
        <v>0</v>
      </c>
      <c r="BD66" s="295"/>
      <c r="BE66" s="529" t="s">
        <v>242</v>
      </c>
      <c r="BF66" s="530"/>
      <c r="BG66" s="344"/>
      <c r="BH66" s="301">
        <v>0</v>
      </c>
      <c r="BI66" s="301">
        <v>0</v>
      </c>
      <c r="BJ66" s="303">
        <v>0</v>
      </c>
      <c r="BK66" s="301">
        <v>0</v>
      </c>
      <c r="BL66" s="301">
        <v>0</v>
      </c>
      <c r="BM66" s="301">
        <v>0</v>
      </c>
      <c r="BN66" s="303">
        <v>0</v>
      </c>
      <c r="BO66" s="295"/>
      <c r="BP66" s="529" t="s">
        <v>242</v>
      </c>
      <c r="BQ66" s="530"/>
      <c r="BR66" s="344"/>
      <c r="BS66" s="301">
        <v>0</v>
      </c>
      <c r="BT66" s="301">
        <v>0</v>
      </c>
      <c r="BU66" s="303">
        <v>0</v>
      </c>
      <c r="BV66" s="301">
        <v>0</v>
      </c>
      <c r="BW66" s="301">
        <v>0</v>
      </c>
      <c r="BX66" s="301">
        <v>0</v>
      </c>
      <c r="BY66" s="303">
        <v>0</v>
      </c>
      <c r="BZ66" s="295"/>
      <c r="CA66" s="529" t="s">
        <v>242</v>
      </c>
      <c r="CB66" s="530"/>
      <c r="CC66" s="344"/>
      <c r="CD66" s="301">
        <v>0</v>
      </c>
      <c r="CE66" s="301">
        <v>0</v>
      </c>
      <c r="CF66" s="301">
        <v>0</v>
      </c>
      <c r="CG66" s="303">
        <v>0</v>
      </c>
      <c r="CH66" s="301">
        <f>SUM(E66:CG66)</f>
        <v>0</v>
      </c>
      <c r="CI66" s="288">
        <f>IF(CH$96&gt;0,(CH66/CH$96)*100,0)</f>
        <v>0</v>
      </c>
      <c r="CJ66" s="301">
        <v>100000000</v>
      </c>
      <c r="CK66" s="288">
        <f>IF(CJ$96&gt;0,(CJ66/CJ$96)*100,0)</f>
        <v>0.021533713345572466</v>
      </c>
      <c r="CL66" s="341">
        <f>CH66-CJ66</f>
        <v>-100000000</v>
      </c>
      <c r="CM66" s="342">
        <f>IF(CJ66=0,0,((CL66/CJ66)*100))</f>
        <v>-100</v>
      </c>
      <c r="CN66" s="294"/>
      <c r="CO66" s="294"/>
    </row>
    <row r="67" spans="1:93" ht="21.75" customHeight="1">
      <c r="A67" s="295"/>
      <c r="B67" s="529" t="s">
        <v>243</v>
      </c>
      <c r="C67" s="530"/>
      <c r="D67" s="344"/>
      <c r="E67" s="301">
        <v>258717178</v>
      </c>
      <c r="F67" s="301">
        <v>103889119</v>
      </c>
      <c r="G67" s="303">
        <v>27997455</v>
      </c>
      <c r="H67" s="301">
        <v>127195608</v>
      </c>
      <c r="I67" s="301">
        <v>45993509</v>
      </c>
      <c r="J67" s="301">
        <v>98524187</v>
      </c>
      <c r="K67" s="303">
        <v>4720554</v>
      </c>
      <c r="L67" s="295"/>
      <c r="M67" s="529" t="s">
        <v>243</v>
      </c>
      <c r="N67" s="530"/>
      <c r="O67" s="344"/>
      <c r="P67" s="304">
        <v>60833052</v>
      </c>
      <c r="Q67" s="301">
        <v>26883088</v>
      </c>
      <c r="R67" s="303">
        <v>15818717</v>
      </c>
      <c r="S67" s="301">
        <v>37588260</v>
      </c>
      <c r="T67" s="304">
        <v>143985524</v>
      </c>
      <c r="U67" s="301">
        <v>86122502</v>
      </c>
      <c r="V67" s="303">
        <v>135789371</v>
      </c>
      <c r="W67" s="295"/>
      <c r="X67" s="529" t="s">
        <v>243</v>
      </c>
      <c r="Y67" s="530"/>
      <c r="Z67" s="344"/>
      <c r="AA67" s="301">
        <v>108248388</v>
      </c>
      <c r="AB67" s="301">
        <v>53798486</v>
      </c>
      <c r="AC67" s="303">
        <v>1754647</v>
      </c>
      <c r="AD67" s="301">
        <v>46572669</v>
      </c>
      <c r="AE67" s="301">
        <v>98942420</v>
      </c>
      <c r="AF67" s="301">
        <v>58600</v>
      </c>
      <c r="AG67" s="303">
        <v>38713448</v>
      </c>
      <c r="AH67" s="295"/>
      <c r="AI67" s="529" t="s">
        <v>243</v>
      </c>
      <c r="AJ67" s="530"/>
      <c r="AK67" s="344"/>
      <c r="AL67" s="304">
        <v>75233885</v>
      </c>
      <c r="AM67" s="301">
        <v>42873166</v>
      </c>
      <c r="AN67" s="303">
        <v>38277574</v>
      </c>
      <c r="AO67" s="301">
        <v>43639015</v>
      </c>
      <c r="AP67" s="304">
        <v>12948033</v>
      </c>
      <c r="AQ67" s="301">
        <v>33046265</v>
      </c>
      <c r="AR67" s="303">
        <v>6063699</v>
      </c>
      <c r="AS67" s="295"/>
      <c r="AT67" s="529" t="s">
        <v>243</v>
      </c>
      <c r="AU67" s="530"/>
      <c r="AV67" s="344"/>
      <c r="AW67" s="301">
        <v>6080064</v>
      </c>
      <c r="AX67" s="301">
        <v>83524498</v>
      </c>
      <c r="AY67" s="303">
        <v>34113354</v>
      </c>
      <c r="AZ67" s="301">
        <v>40869613</v>
      </c>
      <c r="BA67" s="301">
        <v>17445735</v>
      </c>
      <c r="BB67" s="301">
        <v>20529312</v>
      </c>
      <c r="BC67" s="303">
        <v>18406186</v>
      </c>
      <c r="BD67" s="295"/>
      <c r="BE67" s="529" t="s">
        <v>243</v>
      </c>
      <c r="BF67" s="530"/>
      <c r="BG67" s="344"/>
      <c r="BH67" s="301">
        <v>6555507</v>
      </c>
      <c r="BI67" s="301">
        <v>3768502</v>
      </c>
      <c r="BJ67" s="303">
        <v>13652245</v>
      </c>
      <c r="BK67" s="301">
        <v>18641513</v>
      </c>
      <c r="BL67" s="301">
        <v>31135471</v>
      </c>
      <c r="BM67" s="301">
        <v>6890864</v>
      </c>
      <c r="BN67" s="303">
        <v>93012682</v>
      </c>
      <c r="BO67" s="295"/>
      <c r="BP67" s="529" t="s">
        <v>243</v>
      </c>
      <c r="BQ67" s="530"/>
      <c r="BR67" s="344"/>
      <c r="BS67" s="301">
        <v>42500</v>
      </c>
      <c r="BT67" s="301">
        <v>3530706</v>
      </c>
      <c r="BU67" s="303">
        <v>2091836</v>
      </c>
      <c r="BV67" s="301">
        <v>13938335</v>
      </c>
      <c r="BW67" s="301">
        <v>3823754</v>
      </c>
      <c r="BX67" s="301">
        <v>68639823</v>
      </c>
      <c r="BY67" s="303">
        <v>6271663</v>
      </c>
      <c r="BZ67" s="295"/>
      <c r="CA67" s="529" t="s">
        <v>243</v>
      </c>
      <c r="CB67" s="530"/>
      <c r="CC67" s="344"/>
      <c r="CD67" s="301">
        <v>2484664</v>
      </c>
      <c r="CE67" s="301">
        <v>1078820</v>
      </c>
      <c r="CF67" s="301">
        <v>976913</v>
      </c>
      <c r="CG67" s="303">
        <v>16423452</v>
      </c>
      <c r="CH67" s="301">
        <f>SUM(E67:CG67)</f>
        <v>2288156431</v>
      </c>
      <c r="CI67" s="288">
        <f>IF(CH$96&gt;0,(CH67/CH$96)*100,0)</f>
        <v>0.48464656136599843</v>
      </c>
      <c r="CJ67" s="301">
        <v>2466136908</v>
      </c>
      <c r="CK67" s="288">
        <f>IF(CJ$96&gt;0,(CJ67/CJ$96)*100,0)</f>
        <v>0.5310508524780841</v>
      </c>
      <c r="CL67" s="341">
        <f>CH67-CJ67</f>
        <v>-177980477</v>
      </c>
      <c r="CM67" s="342">
        <f>IF(CJ67=0,0,((CL67/CJ67)*100))</f>
        <v>-7.21697471144615</v>
      </c>
      <c r="CN67" s="294"/>
      <c r="CO67" s="294"/>
    </row>
    <row r="68" spans="1:93" ht="21.75" customHeight="1">
      <c r="A68" s="295"/>
      <c r="B68" s="529" t="s">
        <v>244</v>
      </c>
      <c r="C68" s="530"/>
      <c r="D68" s="344"/>
      <c r="E68" s="301">
        <v>223185925</v>
      </c>
      <c r="F68" s="301">
        <v>255937178</v>
      </c>
      <c r="G68" s="303">
        <v>0</v>
      </c>
      <c r="H68" s="301">
        <v>16904040</v>
      </c>
      <c r="I68" s="301">
        <v>422034143</v>
      </c>
      <c r="J68" s="301">
        <v>155433968</v>
      </c>
      <c r="K68" s="303">
        <v>100455910</v>
      </c>
      <c r="L68" s="295"/>
      <c r="M68" s="529" t="s">
        <v>244</v>
      </c>
      <c r="N68" s="530"/>
      <c r="O68" s="344"/>
      <c r="P68" s="304">
        <v>160412515</v>
      </c>
      <c r="Q68" s="301">
        <v>206640518</v>
      </c>
      <c r="R68" s="303">
        <v>7735627</v>
      </c>
      <c r="S68" s="301">
        <v>50945491</v>
      </c>
      <c r="T68" s="304">
        <v>24545930</v>
      </c>
      <c r="U68" s="301">
        <v>21107765</v>
      </c>
      <c r="V68" s="303">
        <v>30612727</v>
      </c>
      <c r="W68" s="295"/>
      <c r="X68" s="529" t="s">
        <v>244</v>
      </c>
      <c r="Y68" s="530"/>
      <c r="Z68" s="344"/>
      <c r="AA68" s="301">
        <v>59847193</v>
      </c>
      <c r="AB68" s="301">
        <v>5383933</v>
      </c>
      <c r="AC68" s="303">
        <v>7998876</v>
      </c>
      <c r="AD68" s="301">
        <v>1340779</v>
      </c>
      <c r="AE68" s="301">
        <v>633028</v>
      </c>
      <c r="AF68" s="301">
        <v>32575975</v>
      </c>
      <c r="AG68" s="303">
        <v>12588233</v>
      </c>
      <c r="AH68" s="295"/>
      <c r="AI68" s="529" t="s">
        <v>244</v>
      </c>
      <c r="AJ68" s="530"/>
      <c r="AK68" s="344"/>
      <c r="AL68" s="304">
        <v>2536842</v>
      </c>
      <c r="AM68" s="301">
        <v>14164932</v>
      </c>
      <c r="AN68" s="303">
        <v>16486242</v>
      </c>
      <c r="AO68" s="301">
        <v>18462208</v>
      </c>
      <c r="AP68" s="304">
        <v>6382864</v>
      </c>
      <c r="AQ68" s="301">
        <v>36531277</v>
      </c>
      <c r="AR68" s="303">
        <v>25623926</v>
      </c>
      <c r="AS68" s="295"/>
      <c r="AT68" s="529" t="s">
        <v>244</v>
      </c>
      <c r="AU68" s="530"/>
      <c r="AV68" s="344"/>
      <c r="AW68" s="301">
        <v>32526064</v>
      </c>
      <c r="AX68" s="301">
        <v>24991103</v>
      </c>
      <c r="AY68" s="303">
        <v>1836574</v>
      </c>
      <c r="AZ68" s="301">
        <v>88751727</v>
      </c>
      <c r="BA68" s="301">
        <v>18419686</v>
      </c>
      <c r="BB68" s="301">
        <v>3198876</v>
      </c>
      <c r="BC68" s="303">
        <v>72706849</v>
      </c>
      <c r="BD68" s="295"/>
      <c r="BE68" s="529" t="s">
        <v>244</v>
      </c>
      <c r="BF68" s="530"/>
      <c r="BG68" s="344"/>
      <c r="BH68" s="301">
        <v>2181899</v>
      </c>
      <c r="BI68" s="301">
        <v>757686</v>
      </c>
      <c r="BJ68" s="303">
        <v>116056</v>
      </c>
      <c r="BK68" s="301">
        <v>135000</v>
      </c>
      <c r="BL68" s="301">
        <v>672021</v>
      </c>
      <c r="BM68" s="301">
        <v>38155565</v>
      </c>
      <c r="BN68" s="303">
        <v>12633055</v>
      </c>
      <c r="BO68" s="295"/>
      <c r="BP68" s="529" t="s">
        <v>244</v>
      </c>
      <c r="BQ68" s="530"/>
      <c r="BR68" s="344"/>
      <c r="BS68" s="301">
        <v>188000</v>
      </c>
      <c r="BT68" s="301">
        <v>1145108</v>
      </c>
      <c r="BU68" s="303">
        <v>1463129</v>
      </c>
      <c r="BV68" s="301">
        <v>9330035</v>
      </c>
      <c r="BW68" s="301">
        <v>5676126</v>
      </c>
      <c r="BX68" s="301">
        <v>0</v>
      </c>
      <c r="BY68" s="303">
        <v>4426973</v>
      </c>
      <c r="BZ68" s="295"/>
      <c r="CA68" s="529" t="s">
        <v>244</v>
      </c>
      <c r="CB68" s="530"/>
      <c r="CC68" s="344"/>
      <c r="CD68" s="301">
        <v>1928161</v>
      </c>
      <c r="CE68" s="301">
        <v>0</v>
      </c>
      <c r="CF68" s="301">
        <v>0</v>
      </c>
      <c r="CG68" s="303">
        <v>4000000</v>
      </c>
      <c r="CH68" s="301">
        <f>SUM(E68:CG68)</f>
        <v>2241747738</v>
      </c>
      <c r="CI68" s="288">
        <f>IF(CH$96&gt;0,(CH68/CH$96)*100,0)</f>
        <v>0.47481689536273897</v>
      </c>
      <c r="CJ68" s="301">
        <v>10766577329.68</v>
      </c>
      <c r="CK68" s="288">
        <f>IF(CJ$96&gt;0,(CJ68/CJ$96)*100,0)</f>
        <v>2.318443899302682</v>
      </c>
      <c r="CL68" s="341">
        <f>CH68-CJ68</f>
        <v>-8524829591.68</v>
      </c>
      <c r="CM68" s="342">
        <f>IF(CJ68=0,0,((CL68/CJ68)*100))</f>
        <v>-79.1786408126172</v>
      </c>
      <c r="CN68" s="294"/>
      <c r="CO68" s="294"/>
    </row>
    <row r="69" spans="1:93" ht="19.5" customHeight="1">
      <c r="A69" s="295"/>
      <c r="B69" s="296"/>
      <c r="C69" s="343"/>
      <c r="D69" s="344"/>
      <c r="E69" s="301"/>
      <c r="F69" s="301"/>
      <c r="G69" s="303"/>
      <c r="H69" s="301"/>
      <c r="I69" s="301"/>
      <c r="J69" s="301"/>
      <c r="K69" s="303"/>
      <c r="L69" s="295"/>
      <c r="M69" s="296"/>
      <c r="N69" s="343"/>
      <c r="O69" s="344"/>
      <c r="P69" s="304"/>
      <c r="Q69" s="301"/>
      <c r="R69" s="303"/>
      <c r="S69" s="301"/>
      <c r="T69" s="304"/>
      <c r="U69" s="301"/>
      <c r="V69" s="303"/>
      <c r="W69" s="295"/>
      <c r="X69" s="296"/>
      <c r="Y69" s="343"/>
      <c r="Z69" s="344"/>
      <c r="AA69" s="301"/>
      <c r="AB69" s="301"/>
      <c r="AC69" s="303"/>
      <c r="AD69" s="301"/>
      <c r="AE69" s="301"/>
      <c r="AF69" s="301"/>
      <c r="AG69" s="303"/>
      <c r="AH69" s="295"/>
      <c r="AI69" s="296"/>
      <c r="AJ69" s="343"/>
      <c r="AK69" s="344"/>
      <c r="AL69" s="304"/>
      <c r="AM69" s="301"/>
      <c r="AN69" s="303"/>
      <c r="AO69" s="301"/>
      <c r="AP69" s="304"/>
      <c r="AQ69" s="301"/>
      <c r="AR69" s="303"/>
      <c r="AS69" s="295"/>
      <c r="AT69" s="296"/>
      <c r="AU69" s="343"/>
      <c r="AV69" s="344"/>
      <c r="AW69" s="301"/>
      <c r="AX69" s="301"/>
      <c r="AY69" s="303"/>
      <c r="AZ69" s="301"/>
      <c r="BA69" s="301"/>
      <c r="BB69" s="301"/>
      <c r="BC69" s="303"/>
      <c r="BD69" s="295"/>
      <c r="BE69" s="296"/>
      <c r="BF69" s="343"/>
      <c r="BG69" s="344"/>
      <c r="BH69" s="301"/>
      <c r="BI69" s="301"/>
      <c r="BJ69" s="303"/>
      <c r="BK69" s="301"/>
      <c r="BL69" s="301"/>
      <c r="BM69" s="301"/>
      <c r="BN69" s="303"/>
      <c r="BO69" s="295"/>
      <c r="BP69" s="296"/>
      <c r="BQ69" s="343"/>
      <c r="BR69" s="344"/>
      <c r="BS69" s="301"/>
      <c r="BT69" s="301"/>
      <c r="BU69" s="303"/>
      <c r="BV69" s="301"/>
      <c r="BW69" s="301"/>
      <c r="BX69" s="301"/>
      <c r="BY69" s="303"/>
      <c r="BZ69" s="295"/>
      <c r="CA69" s="296"/>
      <c r="CB69" s="343"/>
      <c r="CC69" s="344"/>
      <c r="CD69" s="301"/>
      <c r="CE69" s="301"/>
      <c r="CF69" s="301"/>
      <c r="CG69" s="303"/>
      <c r="CH69" s="301"/>
      <c r="CI69" s="288"/>
      <c r="CJ69" s="301"/>
      <c r="CK69" s="288"/>
      <c r="CL69" s="341"/>
      <c r="CM69" s="342"/>
      <c r="CN69" s="294"/>
      <c r="CO69" s="294"/>
    </row>
    <row r="70" spans="1:93" ht="19.5" customHeight="1">
      <c r="A70" s="296" t="s">
        <v>370</v>
      </c>
      <c r="C70" s="343"/>
      <c r="D70" s="344"/>
      <c r="E70" s="288">
        <f aca="true" t="shared" si="87" ref="E70:K70">SUM(E71)</f>
        <v>0</v>
      </c>
      <c r="F70" s="288">
        <f t="shared" si="87"/>
        <v>0</v>
      </c>
      <c r="G70" s="290">
        <f t="shared" si="87"/>
        <v>0</v>
      </c>
      <c r="H70" s="288">
        <f t="shared" si="87"/>
        <v>0</v>
      </c>
      <c r="I70" s="288">
        <f t="shared" si="87"/>
        <v>0</v>
      </c>
      <c r="J70" s="288">
        <f t="shared" si="87"/>
        <v>0</v>
      </c>
      <c r="K70" s="290">
        <f t="shared" si="87"/>
        <v>0</v>
      </c>
      <c r="L70" s="296" t="s">
        <v>370</v>
      </c>
      <c r="N70" s="343"/>
      <c r="O70" s="344"/>
      <c r="P70" s="291">
        <f aca="true" t="shared" si="88" ref="P70:V70">SUM(P71)</f>
        <v>0</v>
      </c>
      <c r="Q70" s="288">
        <f t="shared" si="88"/>
        <v>52220000</v>
      </c>
      <c r="R70" s="290">
        <f t="shared" si="88"/>
        <v>0</v>
      </c>
      <c r="S70" s="288">
        <f t="shared" si="88"/>
        <v>0</v>
      </c>
      <c r="T70" s="291">
        <f t="shared" si="88"/>
        <v>0</v>
      </c>
      <c r="U70" s="288">
        <f t="shared" si="88"/>
        <v>0</v>
      </c>
      <c r="V70" s="290">
        <f t="shared" si="88"/>
        <v>0</v>
      </c>
      <c r="W70" s="296" t="s">
        <v>370</v>
      </c>
      <c r="Y70" s="343"/>
      <c r="Z70" s="344"/>
      <c r="AA70" s="288">
        <f aca="true" t="shared" si="89" ref="AA70:AG70">SUM(AA71)</f>
        <v>0</v>
      </c>
      <c r="AB70" s="288">
        <f t="shared" si="89"/>
        <v>0</v>
      </c>
      <c r="AC70" s="290">
        <f t="shared" si="89"/>
        <v>0</v>
      </c>
      <c r="AD70" s="288">
        <f t="shared" si="89"/>
        <v>0</v>
      </c>
      <c r="AE70" s="288">
        <f t="shared" si="89"/>
        <v>0</v>
      </c>
      <c r="AF70" s="288">
        <f t="shared" si="89"/>
        <v>0</v>
      </c>
      <c r="AG70" s="290">
        <f t="shared" si="89"/>
        <v>0</v>
      </c>
      <c r="AH70" s="296" t="s">
        <v>370</v>
      </c>
      <c r="AJ70" s="343"/>
      <c r="AK70" s="344"/>
      <c r="AL70" s="291">
        <f aca="true" t="shared" si="90" ref="AL70:AR70">SUM(AL71)</f>
        <v>0</v>
      </c>
      <c r="AM70" s="288">
        <f t="shared" si="90"/>
        <v>0</v>
      </c>
      <c r="AN70" s="290">
        <f t="shared" si="90"/>
        <v>0</v>
      </c>
      <c r="AO70" s="288">
        <f t="shared" si="90"/>
        <v>0</v>
      </c>
      <c r="AP70" s="291">
        <f t="shared" si="90"/>
        <v>0</v>
      </c>
      <c r="AQ70" s="288">
        <f t="shared" si="90"/>
        <v>0</v>
      </c>
      <c r="AR70" s="290">
        <f t="shared" si="90"/>
        <v>0</v>
      </c>
      <c r="AS70" s="296" t="s">
        <v>370</v>
      </c>
      <c r="AU70" s="343"/>
      <c r="AV70" s="344"/>
      <c r="AW70" s="288">
        <f aca="true" t="shared" si="91" ref="AW70:BC70">SUM(AW71)</f>
        <v>0</v>
      </c>
      <c r="AX70" s="288">
        <f t="shared" si="91"/>
        <v>0</v>
      </c>
      <c r="AY70" s="290">
        <f t="shared" si="91"/>
        <v>0</v>
      </c>
      <c r="AZ70" s="288">
        <f t="shared" si="91"/>
        <v>0</v>
      </c>
      <c r="BA70" s="288">
        <f t="shared" si="91"/>
        <v>0</v>
      </c>
      <c r="BB70" s="288">
        <f t="shared" si="91"/>
        <v>0</v>
      </c>
      <c r="BC70" s="290">
        <f t="shared" si="91"/>
        <v>0</v>
      </c>
      <c r="BD70" s="296" t="s">
        <v>370</v>
      </c>
      <c r="BF70" s="343"/>
      <c r="BG70" s="344"/>
      <c r="BH70" s="288">
        <f aca="true" t="shared" si="92" ref="BH70:BN70">SUM(BH71)</f>
        <v>0</v>
      </c>
      <c r="BI70" s="288">
        <f t="shared" si="92"/>
        <v>0</v>
      </c>
      <c r="BJ70" s="290">
        <f t="shared" si="92"/>
        <v>0</v>
      </c>
      <c r="BK70" s="288">
        <f t="shared" si="92"/>
        <v>0</v>
      </c>
      <c r="BL70" s="288">
        <f t="shared" si="92"/>
        <v>0</v>
      </c>
      <c r="BM70" s="288">
        <f t="shared" si="92"/>
        <v>0</v>
      </c>
      <c r="BN70" s="290">
        <f t="shared" si="92"/>
        <v>0</v>
      </c>
      <c r="BO70" s="296" t="s">
        <v>370</v>
      </c>
      <c r="BQ70" s="343"/>
      <c r="BR70" s="344"/>
      <c r="BS70" s="288">
        <f aca="true" t="shared" si="93" ref="BS70:BY70">SUM(BS71)</f>
        <v>0</v>
      </c>
      <c r="BT70" s="288">
        <f t="shared" si="93"/>
        <v>0</v>
      </c>
      <c r="BU70" s="290">
        <f t="shared" si="93"/>
        <v>0</v>
      </c>
      <c r="BV70" s="288">
        <f t="shared" si="93"/>
        <v>0</v>
      </c>
      <c r="BW70" s="288">
        <f t="shared" si="93"/>
        <v>0</v>
      </c>
      <c r="BX70" s="288">
        <f t="shared" si="93"/>
        <v>0</v>
      </c>
      <c r="BY70" s="290">
        <f t="shared" si="93"/>
        <v>0</v>
      </c>
      <c r="BZ70" s="296" t="s">
        <v>370</v>
      </c>
      <c r="CB70" s="343"/>
      <c r="CC70" s="344"/>
      <c r="CD70" s="288">
        <f>SUM(CD71)</f>
        <v>0</v>
      </c>
      <c r="CE70" s="288">
        <f>SUM(CE71)</f>
        <v>0</v>
      </c>
      <c r="CF70" s="288">
        <f>SUM(CF71)</f>
        <v>0</v>
      </c>
      <c r="CG70" s="290">
        <f>SUM(CG71)</f>
        <v>0</v>
      </c>
      <c r="CH70" s="288">
        <f>SUM(CH71)</f>
        <v>52220000</v>
      </c>
      <c r="CI70" s="288">
        <f>IF(CH$96&gt;0,(CH70/CH$96)*100,0)</f>
        <v>0.011060538996222342</v>
      </c>
      <c r="CJ70" s="288">
        <f>SUM(CJ71)</f>
        <v>254238191</v>
      </c>
      <c r="CK70" s="288">
        <f>IF(CJ$96&gt;0,(CJ70/CJ$96)*100,0)</f>
        <v>0.054746923264909014</v>
      </c>
      <c r="CL70" s="341">
        <f>CH70-CJ70</f>
        <v>-202018191</v>
      </c>
      <c r="CM70" s="342">
        <f>IF(CJ70=0,0,((CL70/CJ70)*100))</f>
        <v>-79.46020627561813</v>
      </c>
      <c r="CN70" s="294"/>
      <c r="CO70" s="294"/>
    </row>
    <row r="71" spans="1:93" ht="21.75" customHeight="1">
      <c r="A71" s="295"/>
      <c r="B71" s="529" t="s">
        <v>245</v>
      </c>
      <c r="C71" s="530"/>
      <c r="D71" s="344"/>
      <c r="E71" s="301">
        <v>0</v>
      </c>
      <c r="F71" s="301">
        <v>0</v>
      </c>
      <c r="G71" s="303">
        <v>0</v>
      </c>
      <c r="H71" s="301">
        <v>0</v>
      </c>
      <c r="I71" s="301">
        <v>0</v>
      </c>
      <c r="J71" s="301">
        <v>0</v>
      </c>
      <c r="K71" s="303">
        <v>0</v>
      </c>
      <c r="L71" s="295"/>
      <c r="M71" s="529" t="s">
        <v>245</v>
      </c>
      <c r="N71" s="530"/>
      <c r="O71" s="344"/>
      <c r="P71" s="304">
        <v>0</v>
      </c>
      <c r="Q71" s="301">
        <v>52220000</v>
      </c>
      <c r="R71" s="303">
        <v>0</v>
      </c>
      <c r="S71" s="301">
        <v>0</v>
      </c>
      <c r="T71" s="304">
        <v>0</v>
      </c>
      <c r="U71" s="301">
        <v>0</v>
      </c>
      <c r="V71" s="303">
        <v>0</v>
      </c>
      <c r="W71" s="295"/>
      <c r="X71" s="529" t="s">
        <v>245</v>
      </c>
      <c r="Y71" s="530"/>
      <c r="Z71" s="344"/>
      <c r="AA71" s="301">
        <v>0</v>
      </c>
      <c r="AB71" s="301">
        <v>0</v>
      </c>
      <c r="AC71" s="303">
        <v>0</v>
      </c>
      <c r="AD71" s="301">
        <v>0</v>
      </c>
      <c r="AE71" s="301">
        <v>0</v>
      </c>
      <c r="AF71" s="301">
        <v>0</v>
      </c>
      <c r="AG71" s="303">
        <v>0</v>
      </c>
      <c r="AH71" s="295"/>
      <c r="AI71" s="529" t="s">
        <v>245</v>
      </c>
      <c r="AJ71" s="530"/>
      <c r="AK71" s="344"/>
      <c r="AL71" s="304">
        <v>0</v>
      </c>
      <c r="AM71" s="301">
        <v>0</v>
      </c>
      <c r="AN71" s="303">
        <v>0</v>
      </c>
      <c r="AO71" s="301">
        <v>0</v>
      </c>
      <c r="AP71" s="304">
        <v>0</v>
      </c>
      <c r="AQ71" s="301">
        <v>0</v>
      </c>
      <c r="AR71" s="303">
        <v>0</v>
      </c>
      <c r="AS71" s="295"/>
      <c r="AT71" s="529" t="s">
        <v>245</v>
      </c>
      <c r="AU71" s="530"/>
      <c r="AV71" s="344"/>
      <c r="AW71" s="301">
        <v>0</v>
      </c>
      <c r="AX71" s="301">
        <v>0</v>
      </c>
      <c r="AY71" s="303">
        <v>0</v>
      </c>
      <c r="AZ71" s="301">
        <v>0</v>
      </c>
      <c r="BA71" s="301">
        <v>0</v>
      </c>
      <c r="BB71" s="301">
        <v>0</v>
      </c>
      <c r="BC71" s="303">
        <v>0</v>
      </c>
      <c r="BD71" s="295"/>
      <c r="BE71" s="529" t="s">
        <v>245</v>
      </c>
      <c r="BF71" s="530"/>
      <c r="BG71" s="344"/>
      <c r="BH71" s="301">
        <v>0</v>
      </c>
      <c r="BI71" s="301">
        <v>0</v>
      </c>
      <c r="BJ71" s="303">
        <v>0</v>
      </c>
      <c r="BK71" s="301">
        <v>0</v>
      </c>
      <c r="BL71" s="301">
        <v>0</v>
      </c>
      <c r="BM71" s="301">
        <v>0</v>
      </c>
      <c r="BN71" s="303">
        <v>0</v>
      </c>
      <c r="BO71" s="295"/>
      <c r="BP71" s="529" t="s">
        <v>245</v>
      </c>
      <c r="BQ71" s="530"/>
      <c r="BR71" s="344"/>
      <c r="BS71" s="301">
        <v>0</v>
      </c>
      <c r="BT71" s="301">
        <v>0</v>
      </c>
      <c r="BU71" s="303">
        <v>0</v>
      </c>
      <c r="BV71" s="301">
        <v>0</v>
      </c>
      <c r="BW71" s="301">
        <v>0</v>
      </c>
      <c r="BX71" s="301">
        <v>0</v>
      </c>
      <c r="BY71" s="303">
        <v>0</v>
      </c>
      <c r="BZ71" s="295"/>
      <c r="CA71" s="529" t="s">
        <v>245</v>
      </c>
      <c r="CB71" s="530"/>
      <c r="CC71" s="344"/>
      <c r="CD71" s="301">
        <v>0</v>
      </c>
      <c r="CE71" s="301">
        <v>0</v>
      </c>
      <c r="CF71" s="301">
        <v>0</v>
      </c>
      <c r="CG71" s="303">
        <v>0</v>
      </c>
      <c r="CH71" s="301">
        <f>SUM(E71:CG71)</f>
        <v>52220000</v>
      </c>
      <c r="CI71" s="288">
        <f>IF(CH$96&gt;0,(CH71/CH$96)*100,0)</f>
        <v>0.011060538996222342</v>
      </c>
      <c r="CJ71" s="301">
        <v>254238191</v>
      </c>
      <c r="CK71" s="288">
        <f>IF(CJ$96&gt;0,(CJ71/CJ$96)*100,0)</f>
        <v>0.054746923264909014</v>
      </c>
      <c r="CL71" s="341">
        <f>CH71-CJ71</f>
        <v>-202018191</v>
      </c>
      <c r="CM71" s="342">
        <f>IF(CJ71=0,0,((CL71/CJ71)*100))</f>
        <v>-79.46020627561813</v>
      </c>
      <c r="CN71" s="294"/>
      <c r="CO71" s="294"/>
    </row>
    <row r="72" spans="1:93" ht="19.5" customHeight="1">
      <c r="A72" s="295"/>
      <c r="B72" s="296"/>
      <c r="C72" s="343"/>
      <c r="D72" s="344"/>
      <c r="E72" s="288"/>
      <c r="F72" s="288"/>
      <c r="G72" s="290"/>
      <c r="H72" s="288"/>
      <c r="I72" s="288"/>
      <c r="J72" s="288"/>
      <c r="K72" s="290"/>
      <c r="L72" s="295"/>
      <c r="M72" s="296"/>
      <c r="N72" s="343"/>
      <c r="O72" s="344"/>
      <c r="P72" s="291"/>
      <c r="Q72" s="288"/>
      <c r="R72" s="290"/>
      <c r="S72" s="288"/>
      <c r="T72" s="291"/>
      <c r="U72" s="288"/>
      <c r="V72" s="290"/>
      <c r="W72" s="295"/>
      <c r="X72" s="296"/>
      <c r="Y72" s="343"/>
      <c r="Z72" s="344"/>
      <c r="AA72" s="288"/>
      <c r="AB72" s="288"/>
      <c r="AC72" s="290"/>
      <c r="AD72" s="288"/>
      <c r="AE72" s="288"/>
      <c r="AF72" s="288"/>
      <c r="AG72" s="290"/>
      <c r="AH72" s="295"/>
      <c r="AI72" s="296"/>
      <c r="AJ72" s="343"/>
      <c r="AK72" s="344"/>
      <c r="AL72" s="291"/>
      <c r="AM72" s="288"/>
      <c r="AN72" s="290"/>
      <c r="AO72" s="288"/>
      <c r="AP72" s="291"/>
      <c r="AQ72" s="288"/>
      <c r="AR72" s="290"/>
      <c r="AS72" s="295"/>
      <c r="AT72" s="296"/>
      <c r="AU72" s="343"/>
      <c r="AV72" s="344"/>
      <c r="AW72" s="288"/>
      <c r="AX72" s="288"/>
      <c r="AY72" s="290"/>
      <c r="AZ72" s="288"/>
      <c r="BA72" s="288"/>
      <c r="BB72" s="288"/>
      <c r="BC72" s="290"/>
      <c r="BD72" s="295"/>
      <c r="BE72" s="296"/>
      <c r="BF72" s="343"/>
      <c r="BG72" s="344"/>
      <c r="BH72" s="288"/>
      <c r="BI72" s="288"/>
      <c r="BJ72" s="290"/>
      <c r="BK72" s="288"/>
      <c r="BL72" s="288"/>
      <c r="BM72" s="288"/>
      <c r="BN72" s="290"/>
      <c r="BO72" s="295"/>
      <c r="BP72" s="296"/>
      <c r="BQ72" s="343"/>
      <c r="BR72" s="344"/>
      <c r="BS72" s="288"/>
      <c r="BT72" s="288"/>
      <c r="BU72" s="290"/>
      <c r="BV72" s="288"/>
      <c r="BW72" s="288"/>
      <c r="BX72" s="288"/>
      <c r="BY72" s="290"/>
      <c r="BZ72" s="295"/>
      <c r="CA72" s="296"/>
      <c r="CB72" s="343"/>
      <c r="CC72" s="344"/>
      <c r="CD72" s="288"/>
      <c r="CE72" s="288"/>
      <c r="CF72" s="288"/>
      <c r="CG72" s="290"/>
      <c r="CH72" s="288"/>
      <c r="CI72" s="288"/>
      <c r="CJ72" s="288"/>
      <c r="CK72" s="288"/>
      <c r="CL72" s="341"/>
      <c r="CM72" s="342"/>
      <c r="CN72" s="294"/>
      <c r="CO72" s="294"/>
    </row>
    <row r="73" spans="1:93" ht="19.5" customHeight="1">
      <c r="A73" s="296" t="s">
        <v>371</v>
      </c>
      <c r="C73" s="343"/>
      <c r="D73" s="344"/>
      <c r="E73" s="288">
        <f aca="true" t="shared" si="94" ref="E73:K73">SUM(E74)</f>
        <v>84325020375.63</v>
      </c>
      <c r="F73" s="288">
        <f t="shared" si="94"/>
        <v>8638649489</v>
      </c>
      <c r="G73" s="290">
        <f t="shared" si="94"/>
        <v>5754800980</v>
      </c>
      <c r="H73" s="288">
        <f t="shared" si="94"/>
        <v>8898005380.79</v>
      </c>
      <c r="I73" s="288">
        <f t="shared" si="94"/>
        <v>14736973373.14</v>
      </c>
      <c r="J73" s="288">
        <f t="shared" si="94"/>
        <v>9568880533.82</v>
      </c>
      <c r="K73" s="290">
        <f t="shared" si="94"/>
        <v>5064477100.89</v>
      </c>
      <c r="L73" s="296" t="s">
        <v>371</v>
      </c>
      <c r="N73" s="343"/>
      <c r="O73" s="344"/>
      <c r="P73" s="291">
        <f aca="true" t="shared" si="95" ref="P73:V73">SUM(P74)</f>
        <v>5326004127</v>
      </c>
      <c r="Q73" s="288">
        <f t="shared" si="95"/>
        <v>9461104208</v>
      </c>
      <c r="R73" s="290">
        <f t="shared" si="95"/>
        <v>3367871170.72</v>
      </c>
      <c r="S73" s="288">
        <f t="shared" si="95"/>
        <v>5866641967.58</v>
      </c>
      <c r="T73" s="291">
        <f t="shared" si="95"/>
        <v>4474168674.98</v>
      </c>
      <c r="U73" s="288">
        <f t="shared" si="95"/>
        <v>2484652374</v>
      </c>
      <c r="V73" s="290">
        <f t="shared" si="95"/>
        <v>5553312007.95</v>
      </c>
      <c r="W73" s="296" t="s">
        <v>371</v>
      </c>
      <c r="Y73" s="343"/>
      <c r="Z73" s="344"/>
      <c r="AA73" s="288">
        <f aca="true" t="shared" si="96" ref="AA73:AG73">SUM(AA74)</f>
        <v>3803656884</v>
      </c>
      <c r="AB73" s="288">
        <f t="shared" si="96"/>
        <v>870385737</v>
      </c>
      <c r="AC73" s="290">
        <f t="shared" si="96"/>
        <v>614783173</v>
      </c>
      <c r="AD73" s="288">
        <f t="shared" si="96"/>
        <v>2402658538</v>
      </c>
      <c r="AE73" s="288">
        <f t="shared" si="96"/>
        <v>847522950.04</v>
      </c>
      <c r="AF73" s="288">
        <f t="shared" si="96"/>
        <v>2266741816.38</v>
      </c>
      <c r="AG73" s="290">
        <f t="shared" si="96"/>
        <v>15835527290.31</v>
      </c>
      <c r="AH73" s="296" t="s">
        <v>371</v>
      </c>
      <c r="AJ73" s="343"/>
      <c r="AK73" s="344"/>
      <c r="AL73" s="291">
        <f aca="true" t="shared" si="97" ref="AL73:AR73">SUM(AL74)</f>
        <v>3590761509.42</v>
      </c>
      <c r="AM73" s="288">
        <f t="shared" si="97"/>
        <v>2058599627.55</v>
      </c>
      <c r="AN73" s="290">
        <f t="shared" si="97"/>
        <v>4428779104</v>
      </c>
      <c r="AO73" s="288">
        <f t="shared" si="97"/>
        <v>1478308702.55</v>
      </c>
      <c r="AP73" s="291">
        <f t="shared" si="97"/>
        <v>1217461226</v>
      </c>
      <c r="AQ73" s="288">
        <f t="shared" si="97"/>
        <v>714192605</v>
      </c>
      <c r="AR73" s="290">
        <f t="shared" si="97"/>
        <v>4586587785</v>
      </c>
      <c r="AS73" s="296" t="s">
        <v>371</v>
      </c>
      <c r="AU73" s="343"/>
      <c r="AV73" s="344"/>
      <c r="AW73" s="288">
        <f aca="true" t="shared" si="98" ref="AW73:BC73">SUM(AW74)</f>
        <v>7542544527.61</v>
      </c>
      <c r="AX73" s="288">
        <f t="shared" si="98"/>
        <v>3691810759.68</v>
      </c>
      <c r="AY73" s="290">
        <f t="shared" si="98"/>
        <v>1739492703</v>
      </c>
      <c r="AZ73" s="288">
        <f t="shared" si="98"/>
        <v>1732767854</v>
      </c>
      <c r="BA73" s="288">
        <f t="shared" si="98"/>
        <v>1156985532</v>
      </c>
      <c r="BB73" s="288">
        <f t="shared" si="98"/>
        <v>2406860849</v>
      </c>
      <c r="BC73" s="290">
        <f t="shared" si="98"/>
        <v>3784179644.35</v>
      </c>
      <c r="BD73" s="296" t="s">
        <v>371</v>
      </c>
      <c r="BF73" s="343"/>
      <c r="BG73" s="344"/>
      <c r="BH73" s="288">
        <f aca="true" t="shared" si="99" ref="BH73:BN73">SUM(BH74)</f>
        <v>5018939515</v>
      </c>
      <c r="BI73" s="288">
        <f t="shared" si="99"/>
        <v>1796181824</v>
      </c>
      <c r="BJ73" s="290">
        <f t="shared" si="99"/>
        <v>660428514</v>
      </c>
      <c r="BK73" s="288">
        <f t="shared" si="99"/>
        <v>449938326.56</v>
      </c>
      <c r="BL73" s="288">
        <f t="shared" si="99"/>
        <v>1740889916</v>
      </c>
      <c r="BM73" s="288">
        <f t="shared" si="99"/>
        <v>421782686</v>
      </c>
      <c r="BN73" s="290">
        <f t="shared" si="99"/>
        <v>672536629</v>
      </c>
      <c r="BO73" s="296" t="s">
        <v>371</v>
      </c>
      <c r="BQ73" s="343"/>
      <c r="BR73" s="344"/>
      <c r="BS73" s="288">
        <f aca="true" t="shared" si="100" ref="BS73:BY73">SUM(BS74)</f>
        <v>1646889353</v>
      </c>
      <c r="BT73" s="288">
        <f t="shared" si="100"/>
        <v>1329079817</v>
      </c>
      <c r="BU73" s="290">
        <f t="shared" si="100"/>
        <v>16084176</v>
      </c>
      <c r="BV73" s="288">
        <f t="shared" si="100"/>
        <v>4871329139</v>
      </c>
      <c r="BW73" s="288">
        <f t="shared" si="100"/>
        <v>1235823777</v>
      </c>
      <c r="BX73" s="288">
        <f t="shared" si="100"/>
        <v>1764442307.56</v>
      </c>
      <c r="BY73" s="290">
        <f t="shared" si="100"/>
        <v>2581288606.7</v>
      </c>
      <c r="BZ73" s="296" t="s">
        <v>371</v>
      </c>
      <c r="CB73" s="343"/>
      <c r="CC73" s="344"/>
      <c r="CD73" s="288">
        <f>SUM(CD74)</f>
        <v>1288852533</v>
      </c>
      <c r="CE73" s="288">
        <f>SUM(CE74)</f>
        <v>320740848</v>
      </c>
      <c r="CF73" s="288">
        <f>SUM(CF74)</f>
        <v>473652719</v>
      </c>
      <c r="CG73" s="290">
        <f>SUM(CG74)</f>
        <v>2367852807</v>
      </c>
      <c r="CH73" s="288">
        <f>SUM(CH74)</f>
        <v>268947904075.21002</v>
      </c>
      <c r="CI73" s="288">
        <f>IF(CH$96&gt;0,(CH73/CH$96)*100,0)</f>
        <v>56.96493261156886</v>
      </c>
      <c r="CJ73" s="288">
        <f>SUM(CJ74)</f>
        <v>263059912710.84</v>
      </c>
      <c r="CK73" s="288">
        <f>IF(CJ$96&gt;0,(CJ73/CJ$96)*100,0)</f>
        <v>56.646567530265436</v>
      </c>
      <c r="CL73" s="341">
        <f>CH73-CJ73</f>
        <v>5887991364.370026</v>
      </c>
      <c r="CM73" s="342">
        <f>IF(CJ73=0,0,((CL73/CJ73)*100))</f>
        <v>2.2382700973683543</v>
      </c>
      <c r="CN73" s="294"/>
      <c r="CO73" s="294"/>
    </row>
    <row r="74" spans="1:93" ht="21.75" customHeight="1">
      <c r="A74" s="295"/>
      <c r="B74" s="529" t="s">
        <v>246</v>
      </c>
      <c r="C74" s="530"/>
      <c r="D74" s="344"/>
      <c r="E74" s="301">
        <v>84325020375.63</v>
      </c>
      <c r="F74" s="301">
        <v>8638649489</v>
      </c>
      <c r="G74" s="303">
        <v>5754800980</v>
      </c>
      <c r="H74" s="301">
        <v>8898005380.79</v>
      </c>
      <c r="I74" s="301">
        <v>14736973373.14</v>
      </c>
      <c r="J74" s="301">
        <v>9568880533.82</v>
      </c>
      <c r="K74" s="303">
        <v>5064477100.89</v>
      </c>
      <c r="L74" s="295"/>
      <c r="M74" s="529" t="s">
        <v>246</v>
      </c>
      <c r="N74" s="530"/>
      <c r="O74" s="344"/>
      <c r="P74" s="304">
        <v>5326004127</v>
      </c>
      <c r="Q74" s="301">
        <v>9461104208</v>
      </c>
      <c r="R74" s="303">
        <v>3367871170.72</v>
      </c>
      <c r="S74" s="301">
        <v>5866641967.58</v>
      </c>
      <c r="T74" s="304">
        <v>4474168674.98</v>
      </c>
      <c r="U74" s="301">
        <v>2484652374</v>
      </c>
      <c r="V74" s="303">
        <v>5553312007.95</v>
      </c>
      <c r="W74" s="295"/>
      <c r="X74" s="529" t="s">
        <v>246</v>
      </c>
      <c r="Y74" s="530"/>
      <c r="Z74" s="344"/>
      <c r="AA74" s="301">
        <v>3803656884</v>
      </c>
      <c r="AB74" s="301">
        <v>870385737</v>
      </c>
      <c r="AC74" s="303">
        <v>614783173</v>
      </c>
      <c r="AD74" s="301">
        <v>2402658538</v>
      </c>
      <c r="AE74" s="301">
        <v>847522950.04</v>
      </c>
      <c r="AF74" s="301">
        <v>2266741816.38</v>
      </c>
      <c r="AG74" s="303">
        <v>15835527290.31</v>
      </c>
      <c r="AH74" s="295"/>
      <c r="AI74" s="529" t="s">
        <v>246</v>
      </c>
      <c r="AJ74" s="530"/>
      <c r="AK74" s="344"/>
      <c r="AL74" s="304">
        <v>3590761509.42</v>
      </c>
      <c r="AM74" s="301">
        <v>2058599627.55</v>
      </c>
      <c r="AN74" s="303">
        <v>4428779104</v>
      </c>
      <c r="AO74" s="301">
        <v>1478308702.55</v>
      </c>
      <c r="AP74" s="304">
        <v>1217461226</v>
      </c>
      <c r="AQ74" s="301">
        <v>714192605</v>
      </c>
      <c r="AR74" s="303">
        <v>4586587785</v>
      </c>
      <c r="AS74" s="295"/>
      <c r="AT74" s="529" t="s">
        <v>246</v>
      </c>
      <c r="AU74" s="530"/>
      <c r="AV74" s="344"/>
      <c r="AW74" s="301">
        <v>7542544527.61</v>
      </c>
      <c r="AX74" s="301">
        <v>3691810759.68</v>
      </c>
      <c r="AY74" s="303">
        <v>1739492703</v>
      </c>
      <c r="AZ74" s="301">
        <v>1732767854</v>
      </c>
      <c r="BA74" s="301">
        <v>1156985532</v>
      </c>
      <c r="BB74" s="301">
        <v>2406860849</v>
      </c>
      <c r="BC74" s="303">
        <v>3784179644.35</v>
      </c>
      <c r="BD74" s="295"/>
      <c r="BE74" s="529" t="s">
        <v>246</v>
      </c>
      <c r="BF74" s="530"/>
      <c r="BG74" s="344"/>
      <c r="BH74" s="301">
        <v>5018939515</v>
      </c>
      <c r="BI74" s="301">
        <v>1796181824</v>
      </c>
      <c r="BJ74" s="303">
        <v>660428514</v>
      </c>
      <c r="BK74" s="301">
        <v>449938326.56</v>
      </c>
      <c r="BL74" s="301">
        <v>1740889916</v>
      </c>
      <c r="BM74" s="301">
        <v>421782686</v>
      </c>
      <c r="BN74" s="303">
        <v>672536629</v>
      </c>
      <c r="BO74" s="295"/>
      <c r="BP74" s="529" t="s">
        <v>246</v>
      </c>
      <c r="BQ74" s="530"/>
      <c r="BR74" s="344"/>
      <c r="BS74" s="301">
        <v>1646889353</v>
      </c>
      <c r="BT74" s="301">
        <v>1329079817</v>
      </c>
      <c r="BU74" s="303">
        <v>16084176</v>
      </c>
      <c r="BV74" s="301">
        <v>4871329139</v>
      </c>
      <c r="BW74" s="301">
        <v>1235823777</v>
      </c>
      <c r="BX74" s="301">
        <v>1764442307.56</v>
      </c>
      <c r="BY74" s="303">
        <v>2581288606.7</v>
      </c>
      <c r="BZ74" s="295"/>
      <c r="CA74" s="529" t="s">
        <v>246</v>
      </c>
      <c r="CB74" s="530"/>
      <c r="CC74" s="344"/>
      <c r="CD74" s="301">
        <v>1288852533</v>
      </c>
      <c r="CE74" s="301">
        <v>320740848</v>
      </c>
      <c r="CF74" s="301">
        <v>473652719</v>
      </c>
      <c r="CG74" s="303">
        <v>2367852807</v>
      </c>
      <c r="CH74" s="301">
        <f>SUM(E74:CG74)</f>
        <v>268947904075.21002</v>
      </c>
      <c r="CI74" s="288">
        <f>IF(CH$96&gt;0,(CH74/CH$96)*100,0)</f>
        <v>56.96493261156886</v>
      </c>
      <c r="CJ74" s="301">
        <v>263059912710.84</v>
      </c>
      <c r="CK74" s="288">
        <f>IF(CJ$96&gt;0,(CJ74/CJ$96)*100,0)</f>
        <v>56.646567530265436</v>
      </c>
      <c r="CL74" s="341">
        <f>CH74-CJ74</f>
        <v>5887991364.370026</v>
      </c>
      <c r="CM74" s="342">
        <f>IF(CJ74=0,0,((CL74/CJ74)*100))</f>
        <v>2.2382700973683543</v>
      </c>
      <c r="CN74" s="294"/>
      <c r="CO74" s="294"/>
    </row>
    <row r="75" spans="1:93" ht="19.5" customHeight="1">
      <c r="A75" s="295"/>
      <c r="B75" s="296"/>
      <c r="C75" s="343"/>
      <c r="D75" s="344"/>
      <c r="E75" s="301"/>
      <c r="F75" s="301"/>
      <c r="G75" s="303"/>
      <c r="H75" s="301"/>
      <c r="I75" s="301"/>
      <c r="J75" s="301"/>
      <c r="K75" s="303"/>
      <c r="L75" s="295"/>
      <c r="M75" s="296"/>
      <c r="N75" s="343"/>
      <c r="O75" s="344"/>
      <c r="P75" s="304"/>
      <c r="Q75" s="301"/>
      <c r="R75" s="303"/>
      <c r="S75" s="301"/>
      <c r="T75" s="304"/>
      <c r="U75" s="301"/>
      <c r="V75" s="303"/>
      <c r="W75" s="295"/>
      <c r="X75" s="296"/>
      <c r="Y75" s="343"/>
      <c r="Z75" s="344"/>
      <c r="AA75" s="301"/>
      <c r="AB75" s="301"/>
      <c r="AC75" s="303"/>
      <c r="AD75" s="301"/>
      <c r="AE75" s="301"/>
      <c r="AF75" s="301"/>
      <c r="AG75" s="303"/>
      <c r="AH75" s="295"/>
      <c r="AI75" s="296"/>
      <c r="AJ75" s="343"/>
      <c r="AK75" s="344"/>
      <c r="AL75" s="304"/>
      <c r="AM75" s="301"/>
      <c r="AN75" s="303"/>
      <c r="AO75" s="301"/>
      <c r="AP75" s="304"/>
      <c r="AQ75" s="301"/>
      <c r="AR75" s="303"/>
      <c r="AS75" s="295"/>
      <c r="AT75" s="296"/>
      <c r="AU75" s="343"/>
      <c r="AV75" s="344"/>
      <c r="AW75" s="301"/>
      <c r="AX75" s="301"/>
      <c r="AY75" s="303"/>
      <c r="AZ75" s="301"/>
      <c r="BA75" s="301"/>
      <c r="BB75" s="301"/>
      <c r="BC75" s="303"/>
      <c r="BD75" s="295"/>
      <c r="BE75" s="296"/>
      <c r="BF75" s="343"/>
      <c r="BG75" s="344"/>
      <c r="BH75" s="301"/>
      <c r="BI75" s="301"/>
      <c r="BJ75" s="303"/>
      <c r="BK75" s="301"/>
      <c r="BL75" s="301"/>
      <c r="BM75" s="301"/>
      <c r="BN75" s="303"/>
      <c r="BO75" s="295"/>
      <c r="BP75" s="296"/>
      <c r="BQ75" s="343"/>
      <c r="BR75" s="344"/>
      <c r="BS75" s="301"/>
      <c r="BT75" s="301"/>
      <c r="BU75" s="303"/>
      <c r="BV75" s="301"/>
      <c r="BW75" s="301"/>
      <c r="BX75" s="301"/>
      <c r="BY75" s="303"/>
      <c r="BZ75" s="295"/>
      <c r="CA75" s="296"/>
      <c r="CB75" s="343"/>
      <c r="CC75" s="344"/>
      <c r="CD75" s="301"/>
      <c r="CE75" s="301"/>
      <c r="CF75" s="301"/>
      <c r="CG75" s="303"/>
      <c r="CH75" s="301"/>
      <c r="CI75" s="288"/>
      <c r="CJ75" s="301"/>
      <c r="CK75" s="288"/>
      <c r="CL75" s="341"/>
      <c r="CM75" s="342"/>
      <c r="CN75" s="294"/>
      <c r="CO75" s="294"/>
    </row>
    <row r="76" spans="1:93" ht="19.5" customHeight="1">
      <c r="A76" s="295"/>
      <c r="B76" s="339" t="s">
        <v>372</v>
      </c>
      <c r="C76" s="345"/>
      <c r="D76" s="346"/>
      <c r="E76" s="288">
        <f aca="true" t="shared" si="101" ref="E76:K76">SUM(E78,E81,E85,E89)</f>
        <v>28734818055.920002</v>
      </c>
      <c r="F76" s="288">
        <f t="shared" si="101"/>
        <v>7145840637</v>
      </c>
      <c r="G76" s="290">
        <f t="shared" si="101"/>
        <v>12343138273</v>
      </c>
      <c r="H76" s="288">
        <f t="shared" si="101"/>
        <v>13080629179.67</v>
      </c>
      <c r="I76" s="288">
        <f t="shared" si="101"/>
        <v>16769776118.25</v>
      </c>
      <c r="J76" s="288">
        <f t="shared" si="101"/>
        <v>9630693994.09</v>
      </c>
      <c r="K76" s="290">
        <f t="shared" si="101"/>
        <v>6542645241.059999</v>
      </c>
      <c r="L76" s="295"/>
      <c r="M76" s="339" t="s">
        <v>372</v>
      </c>
      <c r="N76" s="345"/>
      <c r="O76" s="346"/>
      <c r="P76" s="291">
        <f aca="true" t="shared" si="102" ref="P76:V76">SUM(P78,P81,P85,P89)</f>
        <v>6032430224</v>
      </c>
      <c r="Q76" s="288">
        <f t="shared" si="102"/>
        <v>6180819483</v>
      </c>
      <c r="R76" s="290">
        <f t="shared" si="102"/>
        <v>4506617777.32</v>
      </c>
      <c r="S76" s="288">
        <f t="shared" si="102"/>
        <v>4044204954.6499996</v>
      </c>
      <c r="T76" s="291">
        <f t="shared" si="102"/>
        <v>3438382971</v>
      </c>
      <c r="U76" s="288">
        <f t="shared" si="102"/>
        <v>2704798961</v>
      </c>
      <c r="V76" s="290">
        <f t="shared" si="102"/>
        <v>2799067616</v>
      </c>
      <c r="W76" s="295"/>
      <c r="X76" s="339" t="s">
        <v>372</v>
      </c>
      <c r="Y76" s="345"/>
      <c r="Z76" s="346"/>
      <c r="AA76" s="288">
        <f aca="true" t="shared" si="103" ref="AA76:AG76">SUM(AA78,AA81,AA85,AA89)</f>
        <v>3975740237</v>
      </c>
      <c r="AB76" s="288">
        <f t="shared" si="103"/>
        <v>2556321861</v>
      </c>
      <c r="AC76" s="290">
        <f t="shared" si="103"/>
        <v>1096919442</v>
      </c>
      <c r="AD76" s="288">
        <f t="shared" si="103"/>
        <v>1962921654</v>
      </c>
      <c r="AE76" s="288">
        <f t="shared" si="103"/>
        <v>1296275452</v>
      </c>
      <c r="AF76" s="288">
        <f t="shared" si="103"/>
        <v>1102506142</v>
      </c>
      <c r="AG76" s="290">
        <f t="shared" si="103"/>
        <v>6053185403.91</v>
      </c>
      <c r="AH76" s="295"/>
      <c r="AI76" s="339" t="s">
        <v>372</v>
      </c>
      <c r="AJ76" s="345"/>
      <c r="AK76" s="346"/>
      <c r="AL76" s="291">
        <f aca="true" t="shared" si="104" ref="AL76:AR76">SUM(AL78,AL81,AL85,AL89)</f>
        <v>2967733820.52</v>
      </c>
      <c r="AM76" s="288">
        <f t="shared" si="104"/>
        <v>2912218943.6400003</v>
      </c>
      <c r="AN76" s="290">
        <f t="shared" si="104"/>
        <v>1489027511.6399999</v>
      </c>
      <c r="AO76" s="288">
        <f t="shared" si="104"/>
        <v>1737170160</v>
      </c>
      <c r="AP76" s="291">
        <f t="shared" si="104"/>
        <v>1190404553</v>
      </c>
      <c r="AQ76" s="288">
        <f t="shared" si="104"/>
        <v>1502459795</v>
      </c>
      <c r="AR76" s="290">
        <f t="shared" si="104"/>
        <v>5005410345</v>
      </c>
      <c r="AS76" s="295"/>
      <c r="AT76" s="339" t="s">
        <v>372</v>
      </c>
      <c r="AU76" s="345"/>
      <c r="AV76" s="346"/>
      <c r="AW76" s="288">
        <f aca="true" t="shared" si="105" ref="AW76:BC76">SUM(AW78,AW81,AW85,AW89)</f>
        <v>4185230926.2400002</v>
      </c>
      <c r="AX76" s="288">
        <f t="shared" si="105"/>
        <v>3583863062</v>
      </c>
      <c r="AY76" s="290">
        <f t="shared" si="105"/>
        <v>1663062381</v>
      </c>
      <c r="AZ76" s="288">
        <f t="shared" si="105"/>
        <v>2872447354</v>
      </c>
      <c r="BA76" s="288">
        <f t="shared" si="105"/>
        <v>1972414162</v>
      </c>
      <c r="BB76" s="288">
        <f t="shared" si="105"/>
        <v>1537519224</v>
      </c>
      <c r="BC76" s="290">
        <f t="shared" si="105"/>
        <v>4122949500.08</v>
      </c>
      <c r="BD76" s="295"/>
      <c r="BE76" s="339" t="s">
        <v>372</v>
      </c>
      <c r="BF76" s="345"/>
      <c r="BG76" s="346"/>
      <c r="BH76" s="288">
        <f aca="true" t="shared" si="106" ref="BH76:BN76">SUM(BH78,BH81,BH85,BH89)</f>
        <v>1478563414</v>
      </c>
      <c r="BI76" s="288">
        <f t="shared" si="106"/>
        <v>1126868152</v>
      </c>
      <c r="BJ76" s="290">
        <f t="shared" si="106"/>
        <v>1339546004</v>
      </c>
      <c r="BK76" s="288">
        <f t="shared" si="106"/>
        <v>1098838600</v>
      </c>
      <c r="BL76" s="288">
        <f t="shared" si="106"/>
        <v>1352214123</v>
      </c>
      <c r="BM76" s="288">
        <f t="shared" si="106"/>
        <v>3127307268</v>
      </c>
      <c r="BN76" s="290">
        <f t="shared" si="106"/>
        <v>1384750900</v>
      </c>
      <c r="BO76" s="295"/>
      <c r="BP76" s="339" t="s">
        <v>372</v>
      </c>
      <c r="BQ76" s="345"/>
      <c r="BR76" s="346"/>
      <c r="BS76" s="288">
        <f aca="true" t="shared" si="107" ref="BS76:BY76">SUM(BS78,BS81,BS85,BS89)</f>
        <v>659897394</v>
      </c>
      <c r="BT76" s="288">
        <f t="shared" si="107"/>
        <v>1325637609</v>
      </c>
      <c r="BU76" s="290">
        <f t="shared" si="107"/>
        <v>639465360</v>
      </c>
      <c r="BV76" s="288">
        <f t="shared" si="107"/>
        <v>1232640085</v>
      </c>
      <c r="BW76" s="288">
        <f t="shared" si="107"/>
        <v>951019648</v>
      </c>
      <c r="BX76" s="288">
        <f t="shared" si="107"/>
        <v>1472012847.24</v>
      </c>
      <c r="BY76" s="290">
        <f t="shared" si="107"/>
        <v>975749619</v>
      </c>
      <c r="BZ76" s="295"/>
      <c r="CA76" s="339" t="s">
        <v>372</v>
      </c>
      <c r="CB76" s="345"/>
      <c r="CC76" s="346"/>
      <c r="CD76" s="288">
        <f>SUM(CD78,CD81,CD85,CD89)</f>
        <v>960206497</v>
      </c>
      <c r="CE76" s="288">
        <f>SUM(CE78,CE81,CE85,CE89)</f>
        <v>228373308</v>
      </c>
      <c r="CF76" s="288">
        <f>SUM(CF78,CF81,CF85,CF89)</f>
        <v>233040130</v>
      </c>
      <c r="CG76" s="290">
        <f>SUM(CG78,CG81,CG85,CG89)</f>
        <v>273085464</v>
      </c>
      <c r="CH76" s="288">
        <f>SUM(CH78,CH81,CH85,CH89)</f>
        <v>198598861838.23</v>
      </c>
      <c r="CI76" s="288">
        <f>IF(CH$96&gt;0,(CH76/CH$96)*100,0)</f>
        <v>42.06454339270616</v>
      </c>
      <c r="CJ76" s="288">
        <f>SUM(CJ78,CJ81,CJ85,CJ89)</f>
        <v>187741224342.32004</v>
      </c>
      <c r="CK76" s="288">
        <f>IF(CJ$96&gt;0,(CJ76/CJ$96)*100,0)</f>
        <v>40.42765708134331</v>
      </c>
      <c r="CL76" s="341">
        <f>CH76-CJ76</f>
        <v>10857637495.909973</v>
      </c>
      <c r="CM76" s="342">
        <f>IF(CJ76=0,0,((CL76/CJ76)*100))</f>
        <v>5.783299610378901</v>
      </c>
      <c r="CN76" s="294"/>
      <c r="CO76" s="294"/>
    </row>
    <row r="77" spans="1:93" ht="19.5" customHeight="1">
      <c r="A77" s="295"/>
      <c r="B77" s="339"/>
      <c r="C77" s="297"/>
      <c r="D77" s="346"/>
      <c r="E77" s="301"/>
      <c r="F77" s="301"/>
      <c r="G77" s="303"/>
      <c r="H77" s="301"/>
      <c r="I77" s="301"/>
      <c r="J77" s="301"/>
      <c r="K77" s="303"/>
      <c r="L77" s="295"/>
      <c r="M77" s="339"/>
      <c r="N77" s="297"/>
      <c r="O77" s="346"/>
      <c r="P77" s="304"/>
      <c r="Q77" s="301"/>
      <c r="R77" s="303"/>
      <c r="S77" s="301"/>
      <c r="T77" s="304"/>
      <c r="U77" s="301"/>
      <c r="V77" s="303"/>
      <c r="W77" s="295"/>
      <c r="X77" s="339"/>
      <c r="Y77" s="297"/>
      <c r="Z77" s="346"/>
      <c r="AA77" s="301"/>
      <c r="AB77" s="301"/>
      <c r="AC77" s="303"/>
      <c r="AD77" s="301"/>
      <c r="AE77" s="301"/>
      <c r="AF77" s="301"/>
      <c r="AG77" s="303"/>
      <c r="AH77" s="295"/>
      <c r="AI77" s="339"/>
      <c r="AJ77" s="297"/>
      <c r="AK77" s="346"/>
      <c r="AL77" s="304"/>
      <c r="AM77" s="301"/>
      <c r="AN77" s="303"/>
      <c r="AO77" s="301"/>
      <c r="AP77" s="304"/>
      <c r="AQ77" s="301"/>
      <c r="AR77" s="303"/>
      <c r="AS77" s="295"/>
      <c r="AT77" s="339"/>
      <c r="AU77" s="297"/>
      <c r="AV77" s="346"/>
      <c r="AW77" s="301"/>
      <c r="AX77" s="301"/>
      <c r="AY77" s="303"/>
      <c r="AZ77" s="301"/>
      <c r="BA77" s="301"/>
      <c r="BB77" s="301"/>
      <c r="BC77" s="303"/>
      <c r="BD77" s="295"/>
      <c r="BE77" s="339"/>
      <c r="BF77" s="297"/>
      <c r="BG77" s="346"/>
      <c r="BH77" s="301"/>
      <c r="BI77" s="301"/>
      <c r="BJ77" s="303"/>
      <c r="BK77" s="301"/>
      <c r="BL77" s="301"/>
      <c r="BM77" s="301"/>
      <c r="BN77" s="303"/>
      <c r="BO77" s="295"/>
      <c r="BP77" s="339"/>
      <c r="BQ77" s="297"/>
      <c r="BR77" s="346"/>
      <c r="BS77" s="301"/>
      <c r="BT77" s="301"/>
      <c r="BU77" s="303"/>
      <c r="BV77" s="301"/>
      <c r="BW77" s="301"/>
      <c r="BX77" s="301"/>
      <c r="BY77" s="303"/>
      <c r="BZ77" s="295"/>
      <c r="CA77" s="339"/>
      <c r="CB77" s="297"/>
      <c r="CC77" s="346"/>
      <c r="CD77" s="301"/>
      <c r="CE77" s="301"/>
      <c r="CF77" s="301"/>
      <c r="CG77" s="303"/>
      <c r="CH77" s="301"/>
      <c r="CI77" s="288"/>
      <c r="CJ77" s="301"/>
      <c r="CK77" s="288"/>
      <c r="CL77" s="341"/>
      <c r="CM77" s="342"/>
      <c r="CN77" s="294"/>
      <c r="CO77" s="294"/>
    </row>
    <row r="78" spans="1:93" ht="19.5" customHeight="1">
      <c r="A78" s="296" t="s">
        <v>373</v>
      </c>
      <c r="C78" s="297"/>
      <c r="D78" s="346"/>
      <c r="E78" s="288">
        <f aca="true" t="shared" si="108" ref="E78:K78">SUM(E79)</f>
        <v>16880229905.09</v>
      </c>
      <c r="F78" s="288">
        <f t="shared" si="108"/>
        <v>6735089735</v>
      </c>
      <c r="G78" s="290">
        <f t="shared" si="108"/>
        <v>7115510403</v>
      </c>
      <c r="H78" s="288">
        <f t="shared" si="108"/>
        <v>7510878505.13</v>
      </c>
      <c r="I78" s="288">
        <f t="shared" si="108"/>
        <v>13942488148.36</v>
      </c>
      <c r="J78" s="288">
        <f t="shared" si="108"/>
        <v>6883486138.03</v>
      </c>
      <c r="K78" s="290">
        <f t="shared" si="108"/>
        <v>4684310614.19</v>
      </c>
      <c r="L78" s="296" t="s">
        <v>373</v>
      </c>
      <c r="N78" s="297"/>
      <c r="O78" s="346"/>
      <c r="P78" s="291">
        <f aca="true" t="shared" si="109" ref="P78:V78">SUM(P79)</f>
        <v>4392405000</v>
      </c>
      <c r="Q78" s="288">
        <f t="shared" si="109"/>
        <v>4990836428</v>
      </c>
      <c r="R78" s="290">
        <f t="shared" si="109"/>
        <v>3863407685</v>
      </c>
      <c r="S78" s="288">
        <f t="shared" si="109"/>
        <v>2864727434.58</v>
      </c>
      <c r="T78" s="291">
        <f t="shared" si="109"/>
        <v>2470380000</v>
      </c>
      <c r="U78" s="288">
        <f t="shared" si="109"/>
        <v>1747733781</v>
      </c>
      <c r="V78" s="290">
        <f t="shared" si="109"/>
        <v>1887609083</v>
      </c>
      <c r="W78" s="296" t="s">
        <v>373</v>
      </c>
      <c r="Y78" s="297"/>
      <c r="Z78" s="346"/>
      <c r="AA78" s="288">
        <f aca="true" t="shared" si="110" ref="AA78:AG78">SUM(AA79)</f>
        <v>2538815000</v>
      </c>
      <c r="AB78" s="288">
        <f t="shared" si="110"/>
        <v>1914842000</v>
      </c>
      <c r="AC78" s="290">
        <f t="shared" si="110"/>
        <v>359790500</v>
      </c>
      <c r="AD78" s="288">
        <f t="shared" si="110"/>
        <v>717443500</v>
      </c>
      <c r="AE78" s="288">
        <f t="shared" si="110"/>
        <v>716519500</v>
      </c>
      <c r="AF78" s="288">
        <f t="shared" si="110"/>
        <v>225627808</v>
      </c>
      <c r="AG78" s="290">
        <f t="shared" si="110"/>
        <v>4679573306.9</v>
      </c>
      <c r="AH78" s="296" t="s">
        <v>373</v>
      </c>
      <c r="AJ78" s="297"/>
      <c r="AK78" s="346"/>
      <c r="AL78" s="291">
        <f aca="true" t="shared" si="111" ref="AL78:AR78">SUM(AL79)</f>
        <v>1349588619</v>
      </c>
      <c r="AM78" s="288">
        <f t="shared" si="111"/>
        <v>1522494703.21</v>
      </c>
      <c r="AN78" s="290">
        <f t="shared" si="111"/>
        <v>1273886770</v>
      </c>
      <c r="AO78" s="288">
        <f t="shared" si="111"/>
        <v>1062836228</v>
      </c>
      <c r="AP78" s="291">
        <f t="shared" si="111"/>
        <v>565461000</v>
      </c>
      <c r="AQ78" s="288">
        <f t="shared" si="111"/>
        <v>556639286</v>
      </c>
      <c r="AR78" s="290">
        <f t="shared" si="111"/>
        <v>3885914115</v>
      </c>
      <c r="AS78" s="296" t="s">
        <v>373</v>
      </c>
      <c r="AU78" s="297"/>
      <c r="AV78" s="346"/>
      <c r="AW78" s="288">
        <f aca="true" t="shared" si="112" ref="AW78:BC78">SUM(AW79)</f>
        <v>2964629644.69</v>
      </c>
      <c r="AX78" s="288">
        <f t="shared" si="112"/>
        <v>2802895032</v>
      </c>
      <c r="AY78" s="290">
        <f t="shared" si="112"/>
        <v>623168761</v>
      </c>
      <c r="AZ78" s="288">
        <f t="shared" si="112"/>
        <v>2317916000</v>
      </c>
      <c r="BA78" s="288">
        <f t="shared" si="112"/>
        <v>1233002682</v>
      </c>
      <c r="BB78" s="288">
        <f t="shared" si="112"/>
        <v>784283000</v>
      </c>
      <c r="BC78" s="290">
        <f t="shared" si="112"/>
        <v>2349688789.14</v>
      </c>
      <c r="BD78" s="296" t="s">
        <v>373</v>
      </c>
      <c r="BF78" s="297"/>
      <c r="BG78" s="346"/>
      <c r="BH78" s="288">
        <f aca="true" t="shared" si="113" ref="BH78:BN78">SUM(BH79)</f>
        <v>1348356168</v>
      </c>
      <c r="BI78" s="288">
        <f t="shared" si="113"/>
        <v>686158500</v>
      </c>
      <c r="BJ78" s="290">
        <f t="shared" si="113"/>
        <v>571492289</v>
      </c>
      <c r="BK78" s="288">
        <f t="shared" si="113"/>
        <v>247749000</v>
      </c>
      <c r="BL78" s="288">
        <f t="shared" si="113"/>
        <v>417824839</v>
      </c>
      <c r="BM78" s="288">
        <f t="shared" si="113"/>
        <v>2052541905</v>
      </c>
      <c r="BN78" s="290">
        <f t="shared" si="113"/>
        <v>1000257589</v>
      </c>
      <c r="BO78" s="296" t="s">
        <v>373</v>
      </c>
      <c r="BQ78" s="297"/>
      <c r="BR78" s="346"/>
      <c r="BS78" s="288">
        <f aca="true" t="shared" si="114" ref="BS78:BY78">SUM(BS79)</f>
        <v>157300000</v>
      </c>
      <c r="BT78" s="288">
        <f t="shared" si="114"/>
        <v>836742500</v>
      </c>
      <c r="BU78" s="290">
        <f t="shared" si="114"/>
        <v>615022865</v>
      </c>
      <c r="BV78" s="288">
        <f t="shared" si="114"/>
        <v>386366500</v>
      </c>
      <c r="BW78" s="288">
        <f t="shared" si="114"/>
        <v>209013904</v>
      </c>
      <c r="BX78" s="288">
        <f t="shared" si="114"/>
        <v>514982793</v>
      </c>
      <c r="BY78" s="290">
        <f t="shared" si="114"/>
        <v>225823000</v>
      </c>
      <c r="BZ78" s="296" t="s">
        <v>373</v>
      </c>
      <c r="CB78" s="297"/>
      <c r="CC78" s="346"/>
      <c r="CD78" s="288">
        <f>SUM(CD79)</f>
        <v>223925500</v>
      </c>
      <c r="CE78" s="288">
        <f>SUM(CE79)</f>
        <v>103037000</v>
      </c>
      <c r="CF78" s="288">
        <f>SUM(CF79)</f>
        <v>97237000</v>
      </c>
      <c r="CG78" s="290">
        <f>SUM(CG79)</f>
        <v>66162000</v>
      </c>
      <c r="CH78" s="288">
        <f>SUM(CH79)</f>
        <v>130174102457.32</v>
      </c>
      <c r="CI78" s="288">
        <f>IF(CH$96&gt;0,(CH78/CH$96)*100,0)</f>
        <v>27.571729922011308</v>
      </c>
      <c r="CJ78" s="288">
        <f>SUM(CJ79)</f>
        <v>117360881243.72002</v>
      </c>
      <c r="CK78" s="288">
        <f>IF(CJ$96&gt;0,(CJ78/CJ$96)*100,0)</f>
        <v>25.272155746860392</v>
      </c>
      <c r="CL78" s="341">
        <f>CH78-CJ78</f>
        <v>12813221213.59999</v>
      </c>
      <c r="CM78" s="342">
        <f>IF(CJ78=0,0,((CL78/CJ78)*100))</f>
        <v>10.917795672470401</v>
      </c>
      <c r="CN78" s="294"/>
      <c r="CO78" s="294"/>
    </row>
    <row r="79" spans="1:93" ht="21.75" customHeight="1">
      <c r="A79" s="295"/>
      <c r="B79" s="529" t="s">
        <v>247</v>
      </c>
      <c r="C79" s="530"/>
      <c r="D79" s="346"/>
      <c r="E79" s="301">
        <v>16880229905.09</v>
      </c>
      <c r="F79" s="301">
        <v>6735089735</v>
      </c>
      <c r="G79" s="303">
        <v>7115510403</v>
      </c>
      <c r="H79" s="301">
        <v>7510878505.13</v>
      </c>
      <c r="I79" s="301">
        <v>13942488148.36</v>
      </c>
      <c r="J79" s="301">
        <v>6883486138.03</v>
      </c>
      <c r="K79" s="303">
        <v>4684310614.19</v>
      </c>
      <c r="L79" s="295"/>
      <c r="M79" s="529" t="s">
        <v>247</v>
      </c>
      <c r="N79" s="530"/>
      <c r="O79" s="346"/>
      <c r="P79" s="304">
        <v>4392405000</v>
      </c>
      <c r="Q79" s="301">
        <v>4990836428</v>
      </c>
      <c r="R79" s="303">
        <v>3863407685</v>
      </c>
      <c r="S79" s="301">
        <v>2864727434.58</v>
      </c>
      <c r="T79" s="304">
        <v>2470380000</v>
      </c>
      <c r="U79" s="301">
        <v>1747733781</v>
      </c>
      <c r="V79" s="303">
        <v>1887609083</v>
      </c>
      <c r="W79" s="295"/>
      <c r="X79" s="529" t="s">
        <v>247</v>
      </c>
      <c r="Y79" s="530"/>
      <c r="Z79" s="346"/>
      <c r="AA79" s="301">
        <v>2538815000</v>
      </c>
      <c r="AB79" s="301">
        <v>1914842000</v>
      </c>
      <c r="AC79" s="303">
        <v>359790500</v>
      </c>
      <c r="AD79" s="301">
        <v>717443500</v>
      </c>
      <c r="AE79" s="301">
        <v>716519500</v>
      </c>
      <c r="AF79" s="301">
        <v>225627808</v>
      </c>
      <c r="AG79" s="303">
        <v>4679573306.9</v>
      </c>
      <c r="AH79" s="295"/>
      <c r="AI79" s="529" t="s">
        <v>247</v>
      </c>
      <c r="AJ79" s="530"/>
      <c r="AK79" s="346"/>
      <c r="AL79" s="304">
        <v>1349588619</v>
      </c>
      <c r="AM79" s="301">
        <v>1522494703.21</v>
      </c>
      <c r="AN79" s="303">
        <v>1273886770</v>
      </c>
      <c r="AO79" s="301">
        <v>1062836228</v>
      </c>
      <c r="AP79" s="304">
        <v>565461000</v>
      </c>
      <c r="AQ79" s="301">
        <v>556639286</v>
      </c>
      <c r="AR79" s="303">
        <v>3885914115</v>
      </c>
      <c r="AS79" s="295"/>
      <c r="AT79" s="529" t="s">
        <v>247</v>
      </c>
      <c r="AU79" s="530"/>
      <c r="AV79" s="346"/>
      <c r="AW79" s="301">
        <v>2964629644.69</v>
      </c>
      <c r="AX79" s="301">
        <v>2802895032</v>
      </c>
      <c r="AY79" s="303">
        <v>623168761</v>
      </c>
      <c r="AZ79" s="301">
        <v>2317916000</v>
      </c>
      <c r="BA79" s="301">
        <v>1233002682</v>
      </c>
      <c r="BB79" s="301">
        <v>784283000</v>
      </c>
      <c r="BC79" s="303">
        <v>2349688789.14</v>
      </c>
      <c r="BD79" s="295"/>
      <c r="BE79" s="529" t="s">
        <v>247</v>
      </c>
      <c r="BF79" s="530"/>
      <c r="BG79" s="346"/>
      <c r="BH79" s="301">
        <v>1348356168</v>
      </c>
      <c r="BI79" s="301">
        <v>686158500</v>
      </c>
      <c r="BJ79" s="303">
        <v>571492289</v>
      </c>
      <c r="BK79" s="301">
        <v>247749000</v>
      </c>
      <c r="BL79" s="301">
        <v>417824839</v>
      </c>
      <c r="BM79" s="301">
        <v>2052541905</v>
      </c>
      <c r="BN79" s="303">
        <v>1000257589</v>
      </c>
      <c r="BO79" s="295"/>
      <c r="BP79" s="529" t="s">
        <v>247</v>
      </c>
      <c r="BQ79" s="530"/>
      <c r="BR79" s="346"/>
      <c r="BS79" s="301">
        <v>157300000</v>
      </c>
      <c r="BT79" s="301">
        <v>836742500</v>
      </c>
      <c r="BU79" s="303">
        <v>615022865</v>
      </c>
      <c r="BV79" s="301">
        <v>386366500</v>
      </c>
      <c r="BW79" s="301">
        <v>209013904</v>
      </c>
      <c r="BX79" s="301">
        <v>514982793</v>
      </c>
      <c r="BY79" s="303">
        <v>225823000</v>
      </c>
      <c r="BZ79" s="295"/>
      <c r="CA79" s="529" t="s">
        <v>247</v>
      </c>
      <c r="CB79" s="530"/>
      <c r="CC79" s="346"/>
      <c r="CD79" s="301">
        <v>223925500</v>
      </c>
      <c r="CE79" s="301">
        <v>103037000</v>
      </c>
      <c r="CF79" s="301">
        <v>97237000</v>
      </c>
      <c r="CG79" s="303">
        <v>66162000</v>
      </c>
      <c r="CH79" s="301">
        <f>SUM(E79:CG79)</f>
        <v>130174102457.32</v>
      </c>
      <c r="CI79" s="288">
        <f>IF(CH$96&gt;0,(CH79/CH$96)*100,0)</f>
        <v>27.571729922011308</v>
      </c>
      <c r="CJ79" s="301">
        <v>117360881243.72002</v>
      </c>
      <c r="CK79" s="288">
        <f>IF(CJ$96&gt;0,(CJ79/CJ$96)*100,0)</f>
        <v>25.272155746860392</v>
      </c>
      <c r="CL79" s="341">
        <f>CH79-CJ79</f>
        <v>12813221213.59999</v>
      </c>
      <c r="CM79" s="342">
        <f>IF(CJ79=0,0,((CL79/CJ79)*100))</f>
        <v>10.917795672470401</v>
      </c>
      <c r="CN79" s="294"/>
      <c r="CO79" s="294"/>
    </row>
    <row r="80" spans="1:93" ht="19.5" customHeight="1">
      <c r="A80" s="295"/>
      <c r="B80" s="347"/>
      <c r="C80" s="297"/>
      <c r="D80" s="346"/>
      <c r="E80" s="301"/>
      <c r="F80" s="301"/>
      <c r="G80" s="303"/>
      <c r="H80" s="301"/>
      <c r="I80" s="301"/>
      <c r="J80" s="301"/>
      <c r="K80" s="303"/>
      <c r="L80" s="295"/>
      <c r="M80" s="347"/>
      <c r="N80" s="297"/>
      <c r="O80" s="346"/>
      <c r="P80" s="304"/>
      <c r="Q80" s="301"/>
      <c r="R80" s="303"/>
      <c r="S80" s="301"/>
      <c r="T80" s="304"/>
      <c r="U80" s="301"/>
      <c r="V80" s="303"/>
      <c r="W80" s="295"/>
      <c r="X80" s="347"/>
      <c r="Y80" s="297"/>
      <c r="Z80" s="346"/>
      <c r="AA80" s="301"/>
      <c r="AB80" s="301"/>
      <c r="AC80" s="303"/>
      <c r="AD80" s="301"/>
      <c r="AE80" s="301"/>
      <c r="AF80" s="301"/>
      <c r="AG80" s="303"/>
      <c r="AH80" s="295"/>
      <c r="AI80" s="347"/>
      <c r="AJ80" s="297"/>
      <c r="AK80" s="346"/>
      <c r="AL80" s="304"/>
      <c r="AM80" s="301"/>
      <c r="AN80" s="303"/>
      <c r="AO80" s="301"/>
      <c r="AP80" s="304"/>
      <c r="AQ80" s="301"/>
      <c r="AR80" s="303"/>
      <c r="AS80" s="295"/>
      <c r="AT80" s="347"/>
      <c r="AU80" s="297"/>
      <c r="AV80" s="346"/>
      <c r="AW80" s="301"/>
      <c r="AX80" s="301"/>
      <c r="AY80" s="303"/>
      <c r="AZ80" s="301"/>
      <c r="BA80" s="301"/>
      <c r="BB80" s="301"/>
      <c r="BC80" s="303"/>
      <c r="BD80" s="295"/>
      <c r="BE80" s="347"/>
      <c r="BF80" s="297"/>
      <c r="BG80" s="346"/>
      <c r="BH80" s="301"/>
      <c r="BI80" s="301"/>
      <c r="BJ80" s="303"/>
      <c r="BK80" s="301"/>
      <c r="BL80" s="301"/>
      <c r="BM80" s="301"/>
      <c r="BN80" s="303"/>
      <c r="BO80" s="295"/>
      <c r="BP80" s="347"/>
      <c r="BQ80" s="297"/>
      <c r="BR80" s="346"/>
      <c r="BS80" s="301"/>
      <c r="BT80" s="301"/>
      <c r="BU80" s="303"/>
      <c r="BV80" s="301"/>
      <c r="BW80" s="301"/>
      <c r="BX80" s="301"/>
      <c r="BY80" s="303"/>
      <c r="BZ80" s="295"/>
      <c r="CA80" s="347"/>
      <c r="CB80" s="297"/>
      <c r="CC80" s="346"/>
      <c r="CD80" s="301"/>
      <c r="CE80" s="301"/>
      <c r="CF80" s="301"/>
      <c r="CG80" s="303"/>
      <c r="CH80" s="301"/>
      <c r="CI80" s="288"/>
      <c r="CJ80" s="301"/>
      <c r="CK80" s="288"/>
      <c r="CL80" s="341"/>
      <c r="CM80" s="342"/>
      <c r="CN80" s="294"/>
      <c r="CO80" s="294"/>
    </row>
    <row r="81" spans="1:93" ht="19.5" customHeight="1">
      <c r="A81" s="296" t="s">
        <v>374</v>
      </c>
      <c r="C81" s="343"/>
      <c r="D81" s="344"/>
      <c r="E81" s="288">
        <f aca="true" t="shared" si="115" ref="E81:K81">SUM(E82:E83)</f>
        <v>12440415607.17</v>
      </c>
      <c r="F81" s="288">
        <f t="shared" si="115"/>
        <v>316419736</v>
      </c>
      <c r="G81" s="290">
        <f t="shared" si="115"/>
        <v>5227627870</v>
      </c>
      <c r="H81" s="288">
        <f t="shared" si="115"/>
        <v>5534738053.04</v>
      </c>
      <c r="I81" s="288">
        <f t="shared" si="115"/>
        <v>3144518185.82</v>
      </c>
      <c r="J81" s="288">
        <f t="shared" si="115"/>
        <v>2747207856.06</v>
      </c>
      <c r="K81" s="290">
        <f t="shared" si="115"/>
        <v>1858334626.8700001</v>
      </c>
      <c r="L81" s="296" t="s">
        <v>374</v>
      </c>
      <c r="N81" s="343"/>
      <c r="O81" s="344"/>
      <c r="P81" s="291">
        <f aca="true" t="shared" si="116" ref="P81:V81">SUM(P82:P83)</f>
        <v>1640025224</v>
      </c>
      <c r="Q81" s="288">
        <f t="shared" si="116"/>
        <v>859612594</v>
      </c>
      <c r="R81" s="290">
        <f t="shared" si="116"/>
        <v>374924084.62</v>
      </c>
      <c r="S81" s="288">
        <f t="shared" si="116"/>
        <v>1179477520.07</v>
      </c>
      <c r="T81" s="291">
        <f t="shared" si="116"/>
        <v>671252893</v>
      </c>
      <c r="U81" s="288">
        <f t="shared" si="116"/>
        <v>776295102</v>
      </c>
      <c r="V81" s="290">
        <f t="shared" si="116"/>
        <v>692989532</v>
      </c>
      <c r="W81" s="296" t="s">
        <v>374</v>
      </c>
      <c r="Y81" s="343"/>
      <c r="Z81" s="344"/>
      <c r="AA81" s="288">
        <f aca="true" t="shared" si="117" ref="AA81:AG81">SUM(AA82:AA83)</f>
        <v>951100770</v>
      </c>
      <c r="AB81" s="288">
        <f t="shared" si="117"/>
        <v>583416138</v>
      </c>
      <c r="AC81" s="290">
        <f t="shared" si="117"/>
        <v>532786482</v>
      </c>
      <c r="AD81" s="288">
        <f t="shared" si="117"/>
        <v>949217710</v>
      </c>
      <c r="AE81" s="288">
        <f t="shared" si="117"/>
        <v>513093840</v>
      </c>
      <c r="AF81" s="288">
        <f t="shared" si="117"/>
        <v>710862738</v>
      </c>
      <c r="AG81" s="290">
        <f t="shared" si="117"/>
        <v>1373612097.01</v>
      </c>
      <c r="AH81" s="296" t="s">
        <v>374</v>
      </c>
      <c r="AJ81" s="343"/>
      <c r="AK81" s="344"/>
      <c r="AL81" s="291">
        <f aca="true" t="shared" si="118" ref="AL81:AR81">SUM(AL82:AL83)</f>
        <v>1384862988.0900002</v>
      </c>
      <c r="AM81" s="288">
        <f t="shared" si="118"/>
        <v>1138261437.13</v>
      </c>
      <c r="AN81" s="290">
        <f t="shared" si="118"/>
        <v>215140741.64</v>
      </c>
      <c r="AO81" s="288">
        <f t="shared" si="118"/>
        <v>492642323</v>
      </c>
      <c r="AP81" s="291">
        <f t="shared" si="118"/>
        <v>455015238</v>
      </c>
      <c r="AQ81" s="288">
        <f t="shared" si="118"/>
        <v>945820509</v>
      </c>
      <c r="AR81" s="290">
        <f t="shared" si="118"/>
        <v>1118890597</v>
      </c>
      <c r="AS81" s="296" t="s">
        <v>374</v>
      </c>
      <c r="AU81" s="343"/>
      <c r="AV81" s="344"/>
      <c r="AW81" s="288">
        <f aca="true" t="shared" si="119" ref="AW81:BC81">SUM(AW82:AW83)</f>
        <v>985780461.24</v>
      </c>
      <c r="AX81" s="288">
        <f t="shared" si="119"/>
        <v>686759914</v>
      </c>
      <c r="AY81" s="290">
        <f t="shared" si="119"/>
        <v>699102912</v>
      </c>
      <c r="AZ81" s="288">
        <f t="shared" si="119"/>
        <v>429515957</v>
      </c>
      <c r="BA81" s="288">
        <f t="shared" si="119"/>
        <v>651697644</v>
      </c>
      <c r="BB81" s="288">
        <f t="shared" si="119"/>
        <v>495000155</v>
      </c>
      <c r="BC81" s="290">
        <f t="shared" si="119"/>
        <v>1589859951.36</v>
      </c>
      <c r="BD81" s="296" t="s">
        <v>374</v>
      </c>
      <c r="BF81" s="343"/>
      <c r="BG81" s="344"/>
      <c r="BH81" s="288">
        <f aca="true" t="shared" si="120" ref="BH81:BN81">SUM(BH82:BH83)</f>
        <v>97163098</v>
      </c>
      <c r="BI81" s="288">
        <f t="shared" si="120"/>
        <v>383745859</v>
      </c>
      <c r="BJ81" s="290">
        <f t="shared" si="120"/>
        <v>637514536</v>
      </c>
      <c r="BK81" s="288">
        <f t="shared" si="120"/>
        <v>591293082</v>
      </c>
      <c r="BL81" s="288">
        <f t="shared" si="120"/>
        <v>714487863</v>
      </c>
      <c r="BM81" s="288">
        <f t="shared" si="120"/>
        <v>685951672</v>
      </c>
      <c r="BN81" s="290">
        <f t="shared" si="120"/>
        <v>297663779</v>
      </c>
      <c r="BO81" s="296" t="s">
        <v>374</v>
      </c>
      <c r="BQ81" s="343"/>
      <c r="BR81" s="344"/>
      <c r="BS81" s="288">
        <f aca="true" t="shared" si="121" ref="BS81:BY81">SUM(BS82:BS83)</f>
        <v>338298730</v>
      </c>
      <c r="BT81" s="288">
        <f t="shared" si="121"/>
        <v>373521342</v>
      </c>
      <c r="BU81" s="290">
        <f t="shared" si="121"/>
        <v>21603470</v>
      </c>
      <c r="BV81" s="288">
        <f t="shared" si="121"/>
        <v>674646314</v>
      </c>
      <c r="BW81" s="288">
        <f t="shared" si="121"/>
        <v>601538809</v>
      </c>
      <c r="BX81" s="288">
        <f t="shared" si="121"/>
        <v>734169127</v>
      </c>
      <c r="BY81" s="290">
        <f t="shared" si="121"/>
        <v>544796319</v>
      </c>
      <c r="BZ81" s="296" t="s">
        <v>374</v>
      </c>
      <c r="CB81" s="343"/>
      <c r="CC81" s="344"/>
      <c r="CD81" s="288">
        <f>SUM(CD82:CD83)</f>
        <v>643867248</v>
      </c>
      <c r="CE81" s="288">
        <f>SUM(CE82:CE83)</f>
        <v>114263000</v>
      </c>
      <c r="CF81" s="288">
        <f>SUM(CF82:CF83)</f>
        <v>87003945</v>
      </c>
      <c r="CG81" s="290">
        <f>SUM(CG82:CG83)</f>
        <v>206923464</v>
      </c>
      <c r="CH81" s="288">
        <f>SUM(CH82:CH83)</f>
        <v>62114731145.119995</v>
      </c>
      <c r="CI81" s="288">
        <f>IF(CH$96&gt;0,(CH81/CH$96)*100,0)</f>
        <v>13.156308044244852</v>
      </c>
      <c r="CJ81" s="288">
        <f>SUM(CJ82:CJ83)</f>
        <v>47222770583.68001</v>
      </c>
      <c r="CK81" s="288">
        <f>IF(CJ$96&gt;0,(CJ81/CJ$96)*100,0)</f>
        <v>10.16881605132697</v>
      </c>
      <c r="CL81" s="341">
        <f>CH81-CJ81</f>
        <v>14891960561.439987</v>
      </c>
      <c r="CM81" s="342">
        <f>IF(CJ81=0,0,((CL81/CJ81)*100))</f>
        <v>31.535550280877818</v>
      </c>
      <c r="CN81" s="294"/>
      <c r="CO81" s="294"/>
    </row>
    <row r="82" spans="1:93" ht="21.75" customHeight="1">
      <c r="A82" s="295"/>
      <c r="B82" s="529" t="s">
        <v>248</v>
      </c>
      <c r="C82" s="530"/>
      <c r="D82" s="344"/>
      <c r="E82" s="301">
        <v>12440415607.17</v>
      </c>
      <c r="F82" s="301">
        <v>308290736</v>
      </c>
      <c r="G82" s="303">
        <v>4809124239</v>
      </c>
      <c r="H82" s="301">
        <v>4817208053.04</v>
      </c>
      <c r="I82" s="301">
        <v>3144518185.82</v>
      </c>
      <c r="J82" s="301">
        <v>2710533011</v>
      </c>
      <c r="K82" s="303">
        <v>1707971546.2</v>
      </c>
      <c r="L82" s="295"/>
      <c r="M82" s="529" t="s">
        <v>248</v>
      </c>
      <c r="N82" s="530"/>
      <c r="O82" s="344"/>
      <c r="P82" s="304">
        <v>1628662752</v>
      </c>
      <c r="Q82" s="301">
        <v>715981594</v>
      </c>
      <c r="R82" s="303">
        <v>56050084.62</v>
      </c>
      <c r="S82" s="301">
        <v>1110499534.5</v>
      </c>
      <c r="T82" s="304">
        <v>249497893</v>
      </c>
      <c r="U82" s="301">
        <v>196429102</v>
      </c>
      <c r="V82" s="303">
        <v>420680532</v>
      </c>
      <c r="W82" s="295"/>
      <c r="X82" s="529" t="s">
        <v>248</v>
      </c>
      <c r="Y82" s="530"/>
      <c r="Z82" s="344"/>
      <c r="AA82" s="301">
        <v>599857770</v>
      </c>
      <c r="AB82" s="301">
        <v>426064138</v>
      </c>
      <c r="AC82" s="303">
        <v>173574482</v>
      </c>
      <c r="AD82" s="301">
        <v>571233710</v>
      </c>
      <c r="AE82" s="301">
        <v>472815840</v>
      </c>
      <c r="AF82" s="301">
        <v>197505738</v>
      </c>
      <c r="AG82" s="303">
        <v>605087432</v>
      </c>
      <c r="AH82" s="295"/>
      <c r="AI82" s="529" t="s">
        <v>248</v>
      </c>
      <c r="AJ82" s="530"/>
      <c r="AK82" s="344"/>
      <c r="AL82" s="304">
        <v>602034988.09</v>
      </c>
      <c r="AM82" s="301">
        <v>427458437.13</v>
      </c>
      <c r="AN82" s="303">
        <v>131026593.64</v>
      </c>
      <c r="AO82" s="301">
        <v>469954323</v>
      </c>
      <c r="AP82" s="304">
        <v>173985238</v>
      </c>
      <c r="AQ82" s="301">
        <v>44546016</v>
      </c>
      <c r="AR82" s="303">
        <v>691911597</v>
      </c>
      <c r="AS82" s="295"/>
      <c r="AT82" s="529" t="s">
        <v>248</v>
      </c>
      <c r="AU82" s="530"/>
      <c r="AV82" s="344"/>
      <c r="AW82" s="301">
        <v>969550461.24</v>
      </c>
      <c r="AX82" s="301">
        <v>469364914</v>
      </c>
      <c r="AY82" s="303">
        <v>334835912</v>
      </c>
      <c r="AZ82" s="301">
        <v>428985957</v>
      </c>
      <c r="BA82" s="301">
        <v>281112644</v>
      </c>
      <c r="BB82" s="301">
        <v>243473155</v>
      </c>
      <c r="BC82" s="303">
        <v>1123839951.36</v>
      </c>
      <c r="BD82" s="295"/>
      <c r="BE82" s="529" t="s">
        <v>248</v>
      </c>
      <c r="BF82" s="530"/>
      <c r="BG82" s="344"/>
      <c r="BH82" s="301">
        <v>96118098</v>
      </c>
      <c r="BI82" s="301">
        <v>168830859</v>
      </c>
      <c r="BJ82" s="303">
        <v>121522536</v>
      </c>
      <c r="BK82" s="301">
        <v>52516082</v>
      </c>
      <c r="BL82" s="301">
        <v>95226863</v>
      </c>
      <c r="BM82" s="301">
        <v>308280672</v>
      </c>
      <c r="BN82" s="303">
        <v>257556779</v>
      </c>
      <c r="BO82" s="295"/>
      <c r="BP82" s="529" t="s">
        <v>248</v>
      </c>
      <c r="BQ82" s="530"/>
      <c r="BR82" s="344"/>
      <c r="BS82" s="301">
        <v>113328730</v>
      </c>
      <c r="BT82" s="301">
        <v>109127342</v>
      </c>
      <c r="BU82" s="303">
        <v>20820470</v>
      </c>
      <c r="BV82" s="301">
        <v>191768314</v>
      </c>
      <c r="BW82" s="301">
        <v>155443809</v>
      </c>
      <c r="BX82" s="301">
        <v>222456127</v>
      </c>
      <c r="BY82" s="303">
        <v>138083319</v>
      </c>
      <c r="BZ82" s="295"/>
      <c r="CA82" s="529" t="s">
        <v>248</v>
      </c>
      <c r="CB82" s="530"/>
      <c r="CC82" s="344"/>
      <c r="CD82" s="301">
        <v>168440248</v>
      </c>
      <c r="CE82" s="301">
        <v>60746000</v>
      </c>
      <c r="CF82" s="301">
        <v>39154945</v>
      </c>
      <c r="CG82" s="303">
        <v>78719215</v>
      </c>
      <c r="CH82" s="301">
        <f>SUM(E82:CG82)</f>
        <v>46152222575.80999</v>
      </c>
      <c r="CI82" s="288">
        <f>IF(CH$96&gt;0,(CH82/CH$96)*100,0)</f>
        <v>9.775343882843346</v>
      </c>
      <c r="CJ82" s="301">
        <v>45975317583.68001</v>
      </c>
      <c r="CK82" s="288">
        <f>IF(CJ$96&gt;0,(CJ82/CJ$96)*100,0)</f>
        <v>9.900193098186225</v>
      </c>
      <c r="CL82" s="341">
        <f>CH82-CJ82</f>
        <v>176904992.129982</v>
      </c>
      <c r="CM82" s="342">
        <f>IF(CJ82=0,0,((CL82/CJ82)*100))</f>
        <v>0.3847825342543767</v>
      </c>
      <c r="CN82" s="294"/>
      <c r="CO82" s="294"/>
    </row>
    <row r="83" spans="1:93" ht="21.75" customHeight="1">
      <c r="A83" s="295"/>
      <c r="B83" s="529" t="s">
        <v>249</v>
      </c>
      <c r="C83" s="530"/>
      <c r="D83" s="344"/>
      <c r="E83" s="301">
        <v>0</v>
      </c>
      <c r="F83" s="301">
        <v>8129000</v>
      </c>
      <c r="G83" s="303">
        <v>418503631</v>
      </c>
      <c r="H83" s="301">
        <v>717530000</v>
      </c>
      <c r="I83" s="301">
        <v>0</v>
      </c>
      <c r="J83" s="301">
        <v>36674845.06</v>
      </c>
      <c r="K83" s="303">
        <v>150363080.67</v>
      </c>
      <c r="L83" s="295"/>
      <c r="M83" s="529" t="s">
        <v>249</v>
      </c>
      <c r="N83" s="530"/>
      <c r="O83" s="344"/>
      <c r="P83" s="304">
        <v>11362472</v>
      </c>
      <c r="Q83" s="301">
        <v>143631000</v>
      </c>
      <c r="R83" s="303">
        <v>318874000</v>
      </c>
      <c r="S83" s="301">
        <v>68977985.57</v>
      </c>
      <c r="T83" s="304">
        <v>421755000</v>
      </c>
      <c r="U83" s="301">
        <v>579866000</v>
      </c>
      <c r="V83" s="303">
        <v>272309000</v>
      </c>
      <c r="W83" s="295"/>
      <c r="X83" s="529" t="s">
        <v>249</v>
      </c>
      <c r="Y83" s="530"/>
      <c r="Z83" s="344"/>
      <c r="AA83" s="301">
        <v>351243000</v>
      </c>
      <c r="AB83" s="301">
        <v>157352000</v>
      </c>
      <c r="AC83" s="303">
        <v>359212000</v>
      </c>
      <c r="AD83" s="301">
        <v>377984000</v>
      </c>
      <c r="AE83" s="301">
        <v>40278000</v>
      </c>
      <c r="AF83" s="301">
        <v>513357000</v>
      </c>
      <c r="AG83" s="303">
        <v>768524665.01</v>
      </c>
      <c r="AH83" s="295"/>
      <c r="AI83" s="529" t="s">
        <v>249</v>
      </c>
      <c r="AJ83" s="530"/>
      <c r="AK83" s="344"/>
      <c r="AL83" s="304">
        <v>782828000</v>
      </c>
      <c r="AM83" s="301">
        <v>710803000</v>
      </c>
      <c r="AN83" s="303">
        <v>84114148</v>
      </c>
      <c r="AO83" s="301">
        <v>22688000</v>
      </c>
      <c r="AP83" s="304">
        <v>281030000</v>
      </c>
      <c r="AQ83" s="301">
        <v>901274493</v>
      </c>
      <c r="AR83" s="303">
        <v>426979000</v>
      </c>
      <c r="AS83" s="295"/>
      <c r="AT83" s="529" t="s">
        <v>249</v>
      </c>
      <c r="AU83" s="530"/>
      <c r="AV83" s="344"/>
      <c r="AW83" s="301">
        <v>16230000</v>
      </c>
      <c r="AX83" s="301">
        <v>217395000</v>
      </c>
      <c r="AY83" s="303">
        <v>364267000</v>
      </c>
      <c r="AZ83" s="301">
        <v>530000</v>
      </c>
      <c r="BA83" s="301">
        <v>370585000</v>
      </c>
      <c r="BB83" s="301">
        <v>251527000</v>
      </c>
      <c r="BC83" s="303">
        <v>466020000</v>
      </c>
      <c r="BD83" s="295"/>
      <c r="BE83" s="529" t="s">
        <v>249</v>
      </c>
      <c r="BF83" s="530"/>
      <c r="BG83" s="344"/>
      <c r="BH83" s="301">
        <v>1045000</v>
      </c>
      <c r="BI83" s="301">
        <v>214915000</v>
      </c>
      <c r="BJ83" s="303">
        <v>515992000</v>
      </c>
      <c r="BK83" s="301">
        <v>538777000</v>
      </c>
      <c r="BL83" s="301">
        <v>619261000</v>
      </c>
      <c r="BM83" s="301">
        <v>377671000</v>
      </c>
      <c r="BN83" s="303">
        <v>40107000</v>
      </c>
      <c r="BO83" s="295"/>
      <c r="BP83" s="529" t="s">
        <v>249</v>
      </c>
      <c r="BQ83" s="530"/>
      <c r="BR83" s="344"/>
      <c r="BS83" s="301">
        <v>224970000</v>
      </c>
      <c r="BT83" s="301">
        <v>264394000</v>
      </c>
      <c r="BU83" s="303">
        <v>783000</v>
      </c>
      <c r="BV83" s="301">
        <v>482878000</v>
      </c>
      <c r="BW83" s="301">
        <v>446095000</v>
      </c>
      <c r="BX83" s="301">
        <v>511713000</v>
      </c>
      <c r="BY83" s="303">
        <v>406713000</v>
      </c>
      <c r="BZ83" s="295"/>
      <c r="CA83" s="529" t="s">
        <v>249</v>
      </c>
      <c r="CB83" s="530"/>
      <c r="CC83" s="344"/>
      <c r="CD83" s="301">
        <v>475427000</v>
      </c>
      <c r="CE83" s="301">
        <v>53517000</v>
      </c>
      <c r="CF83" s="301">
        <v>47849000</v>
      </c>
      <c r="CG83" s="303">
        <v>128204249</v>
      </c>
      <c r="CH83" s="301">
        <f>SUM(E83:CG83)</f>
        <v>15962508569.310001</v>
      </c>
      <c r="CI83" s="288">
        <f>IF(CH$96&gt;0,(CH83/CH$96)*100,0)</f>
        <v>3.3809641614015047</v>
      </c>
      <c r="CJ83" s="301">
        <v>1247453000</v>
      </c>
      <c r="CK83" s="288">
        <f>IF(CJ$96&gt;0,(CJ83/CJ$96)*100,0)</f>
        <v>0.2686229531407441</v>
      </c>
      <c r="CL83" s="341">
        <f>CH83-CJ83</f>
        <v>14715055569.310001</v>
      </c>
      <c r="CM83" s="342">
        <f>IF(CJ83=0,0,((CL83/CJ83)*100))</f>
        <v>1179.6080148358296</v>
      </c>
      <c r="CN83" s="294"/>
      <c r="CO83" s="294"/>
    </row>
    <row r="84" spans="1:93" ht="11.25" customHeight="1">
      <c r="A84" s="295"/>
      <c r="B84" s="347"/>
      <c r="C84" s="297"/>
      <c r="D84" s="344"/>
      <c r="E84" s="301"/>
      <c r="F84" s="301"/>
      <c r="G84" s="303"/>
      <c r="H84" s="301"/>
      <c r="I84" s="301"/>
      <c r="J84" s="301"/>
      <c r="K84" s="303"/>
      <c r="L84" s="295"/>
      <c r="M84" s="347"/>
      <c r="N84" s="297"/>
      <c r="O84" s="344"/>
      <c r="P84" s="304"/>
      <c r="Q84" s="301"/>
      <c r="R84" s="303"/>
      <c r="S84" s="301"/>
      <c r="T84" s="304"/>
      <c r="U84" s="301"/>
      <c r="V84" s="303"/>
      <c r="W84" s="295"/>
      <c r="X84" s="347"/>
      <c r="Y84" s="297"/>
      <c r="Z84" s="344"/>
      <c r="AA84" s="301"/>
      <c r="AB84" s="301"/>
      <c r="AC84" s="303"/>
      <c r="AD84" s="301"/>
      <c r="AE84" s="301"/>
      <c r="AF84" s="301"/>
      <c r="AG84" s="303"/>
      <c r="AH84" s="295"/>
      <c r="AI84" s="347"/>
      <c r="AJ84" s="297"/>
      <c r="AK84" s="344"/>
      <c r="AL84" s="304"/>
      <c r="AM84" s="301"/>
      <c r="AN84" s="303"/>
      <c r="AO84" s="301"/>
      <c r="AP84" s="304"/>
      <c r="AQ84" s="301"/>
      <c r="AR84" s="303"/>
      <c r="AS84" s="295"/>
      <c r="AT84" s="347"/>
      <c r="AU84" s="297"/>
      <c r="AV84" s="344"/>
      <c r="AW84" s="301"/>
      <c r="AX84" s="301"/>
      <c r="AY84" s="303"/>
      <c r="AZ84" s="301"/>
      <c r="BA84" s="301"/>
      <c r="BB84" s="301"/>
      <c r="BC84" s="303"/>
      <c r="BD84" s="295"/>
      <c r="BE84" s="347"/>
      <c r="BF84" s="297"/>
      <c r="BG84" s="344"/>
      <c r="BH84" s="301"/>
      <c r="BI84" s="301"/>
      <c r="BJ84" s="303"/>
      <c r="BK84" s="301"/>
      <c r="BL84" s="301"/>
      <c r="BM84" s="301"/>
      <c r="BN84" s="303"/>
      <c r="BO84" s="295"/>
      <c r="BP84" s="347"/>
      <c r="BQ84" s="297"/>
      <c r="BR84" s="344"/>
      <c r="BS84" s="301"/>
      <c r="BT84" s="301"/>
      <c r="BU84" s="303"/>
      <c r="BV84" s="301"/>
      <c r="BW84" s="301"/>
      <c r="BX84" s="301"/>
      <c r="BY84" s="303"/>
      <c r="BZ84" s="295"/>
      <c r="CA84" s="347"/>
      <c r="CB84" s="297"/>
      <c r="CC84" s="344"/>
      <c r="CD84" s="301"/>
      <c r="CE84" s="301"/>
      <c r="CF84" s="301"/>
      <c r="CG84" s="303"/>
      <c r="CH84" s="301"/>
      <c r="CI84" s="288"/>
      <c r="CJ84" s="301"/>
      <c r="CK84" s="288"/>
      <c r="CL84" s="341"/>
      <c r="CM84" s="342"/>
      <c r="CN84" s="294"/>
      <c r="CO84" s="294"/>
    </row>
    <row r="85" spans="1:93" ht="19.5" customHeight="1">
      <c r="A85" s="296" t="s">
        <v>375</v>
      </c>
      <c r="C85" s="343"/>
      <c r="D85" s="344"/>
      <c r="E85" s="288">
        <f aca="true" t="shared" si="122" ref="E85:K85">E86-E87</f>
        <v>-585827456.34</v>
      </c>
      <c r="F85" s="288">
        <f t="shared" si="122"/>
        <v>94331166</v>
      </c>
      <c r="G85" s="290">
        <f t="shared" si="122"/>
        <v>0</v>
      </c>
      <c r="H85" s="288">
        <f t="shared" si="122"/>
        <v>35012621.5</v>
      </c>
      <c r="I85" s="288">
        <f t="shared" si="122"/>
        <v>-317230215.93</v>
      </c>
      <c r="J85" s="288">
        <f t="shared" si="122"/>
        <v>0</v>
      </c>
      <c r="K85" s="290">
        <f t="shared" si="122"/>
        <v>0</v>
      </c>
      <c r="L85" s="296" t="s">
        <v>375</v>
      </c>
      <c r="N85" s="343"/>
      <c r="O85" s="344"/>
      <c r="P85" s="291">
        <f aca="true" t="shared" si="123" ref="P85:V85">P86-P87</f>
        <v>0</v>
      </c>
      <c r="Q85" s="288">
        <f t="shared" si="123"/>
        <v>330370461</v>
      </c>
      <c r="R85" s="290">
        <f t="shared" si="123"/>
        <v>268286007.7</v>
      </c>
      <c r="S85" s="288">
        <f t="shared" si="123"/>
        <v>0</v>
      </c>
      <c r="T85" s="291">
        <f t="shared" si="123"/>
        <v>296750078</v>
      </c>
      <c r="U85" s="288">
        <f t="shared" si="123"/>
        <v>180770078</v>
      </c>
      <c r="V85" s="290">
        <f t="shared" si="123"/>
        <v>218469001</v>
      </c>
      <c r="W85" s="296" t="s">
        <v>375</v>
      </c>
      <c r="Y85" s="343"/>
      <c r="Z85" s="344"/>
      <c r="AA85" s="288">
        <f aca="true" t="shared" si="124" ref="AA85:AG85">AA86-AA87</f>
        <v>485824467</v>
      </c>
      <c r="AB85" s="288">
        <f t="shared" si="124"/>
        <v>58063723</v>
      </c>
      <c r="AC85" s="290">
        <f t="shared" si="124"/>
        <v>204342460</v>
      </c>
      <c r="AD85" s="288">
        <f t="shared" si="124"/>
        <v>296260444</v>
      </c>
      <c r="AE85" s="288">
        <f t="shared" si="124"/>
        <v>66662112</v>
      </c>
      <c r="AF85" s="288">
        <f t="shared" si="124"/>
        <v>166015596</v>
      </c>
      <c r="AG85" s="290">
        <f t="shared" si="124"/>
        <v>0</v>
      </c>
      <c r="AH85" s="296" t="s">
        <v>375</v>
      </c>
      <c r="AJ85" s="343"/>
      <c r="AK85" s="344"/>
      <c r="AL85" s="291">
        <f aca="true" t="shared" si="125" ref="AL85:AR85">AL86-AL87</f>
        <v>233282213.43</v>
      </c>
      <c r="AM85" s="288">
        <f t="shared" si="125"/>
        <v>251462803.3</v>
      </c>
      <c r="AN85" s="290">
        <f t="shared" si="125"/>
        <v>0</v>
      </c>
      <c r="AO85" s="288">
        <f t="shared" si="125"/>
        <v>181691609</v>
      </c>
      <c r="AP85" s="291">
        <f t="shared" si="125"/>
        <v>169928315</v>
      </c>
      <c r="AQ85" s="288">
        <f t="shared" si="125"/>
        <v>0</v>
      </c>
      <c r="AR85" s="290">
        <f t="shared" si="125"/>
        <v>605633</v>
      </c>
      <c r="AS85" s="296" t="s">
        <v>375</v>
      </c>
      <c r="AU85" s="343"/>
      <c r="AV85" s="344"/>
      <c r="AW85" s="288">
        <f aca="true" t="shared" si="126" ref="AW85:BC85">AW86-AW87</f>
        <v>234820820.31</v>
      </c>
      <c r="AX85" s="288">
        <f t="shared" si="126"/>
        <v>94208116</v>
      </c>
      <c r="AY85" s="290">
        <f t="shared" si="126"/>
        <v>340790708</v>
      </c>
      <c r="AZ85" s="288">
        <f t="shared" si="126"/>
        <v>125015397</v>
      </c>
      <c r="BA85" s="288">
        <f t="shared" si="126"/>
        <v>87713836</v>
      </c>
      <c r="BB85" s="288">
        <f t="shared" si="126"/>
        <v>258236069</v>
      </c>
      <c r="BC85" s="290">
        <f t="shared" si="126"/>
        <v>183400759.58</v>
      </c>
      <c r="BD85" s="296" t="s">
        <v>375</v>
      </c>
      <c r="BF85" s="343"/>
      <c r="BG85" s="344"/>
      <c r="BH85" s="288">
        <f aca="true" t="shared" si="127" ref="BH85:BN85">BH86-BH87</f>
        <v>33044148</v>
      </c>
      <c r="BI85" s="288">
        <f t="shared" si="127"/>
        <v>56963793</v>
      </c>
      <c r="BJ85" s="290">
        <f t="shared" si="127"/>
        <v>130539179</v>
      </c>
      <c r="BK85" s="288">
        <f t="shared" si="127"/>
        <v>259796518</v>
      </c>
      <c r="BL85" s="288">
        <f t="shared" si="127"/>
        <v>219901421</v>
      </c>
      <c r="BM85" s="288">
        <f t="shared" si="127"/>
        <v>388813691</v>
      </c>
      <c r="BN85" s="290">
        <f t="shared" si="127"/>
        <v>86829532</v>
      </c>
      <c r="BO85" s="296" t="s">
        <v>375</v>
      </c>
      <c r="BQ85" s="343"/>
      <c r="BR85" s="344"/>
      <c r="BS85" s="288">
        <f aca="true" t="shared" si="128" ref="BS85:BY85">BS86-BS87</f>
        <v>164298664</v>
      </c>
      <c r="BT85" s="288">
        <f t="shared" si="128"/>
        <v>115373767</v>
      </c>
      <c r="BU85" s="290">
        <f t="shared" si="128"/>
        <v>2839025</v>
      </c>
      <c r="BV85" s="288">
        <f t="shared" si="128"/>
        <v>171627271</v>
      </c>
      <c r="BW85" s="288">
        <f t="shared" si="128"/>
        <v>140466935</v>
      </c>
      <c r="BX85" s="288">
        <f t="shared" si="128"/>
        <v>222860927.24</v>
      </c>
      <c r="BY85" s="290">
        <f t="shared" si="128"/>
        <v>205130300</v>
      </c>
      <c r="BZ85" s="296" t="s">
        <v>375</v>
      </c>
      <c r="CB85" s="343"/>
      <c r="CC85" s="344"/>
      <c r="CD85" s="288">
        <f>CD86-CD87</f>
        <v>92413749</v>
      </c>
      <c r="CE85" s="288">
        <f>CE86-CE87</f>
        <v>11073308</v>
      </c>
      <c r="CF85" s="288">
        <f>CF86-CF87</f>
        <v>48799185</v>
      </c>
      <c r="CG85" s="290">
        <f>CG86-CG87</f>
        <v>0</v>
      </c>
      <c r="CH85" s="288">
        <f>CH86-CH87</f>
        <v>6310028235.789999</v>
      </c>
      <c r="CI85" s="288">
        <f>IF(CH$96&gt;0,(CH85/CH$96)*100,0)</f>
        <v>1.3365054264500067</v>
      </c>
      <c r="CJ85" s="288">
        <f>CJ86-CJ87</f>
        <v>23211783353.920002</v>
      </c>
      <c r="CK85" s="288">
        <f>IF(CJ$96&gt;0,(CJ85/CJ$96)*100,0)</f>
        <v>4.998358889828439</v>
      </c>
      <c r="CL85" s="341">
        <f>CH85-CJ85</f>
        <v>-16901755118.130003</v>
      </c>
      <c r="CM85" s="342">
        <f>IF(CJ85=0,0,((CL85/CJ85)*100))</f>
        <v>-72.81540957203376</v>
      </c>
      <c r="CN85" s="294"/>
      <c r="CO85" s="294"/>
    </row>
    <row r="86" spans="1:93" ht="21.75" customHeight="1">
      <c r="A86" s="296"/>
      <c r="B86" s="529" t="s">
        <v>250</v>
      </c>
      <c r="C86" s="530"/>
      <c r="D86" s="344"/>
      <c r="E86" s="301">
        <v>0</v>
      </c>
      <c r="F86" s="301">
        <v>94331166</v>
      </c>
      <c r="G86" s="303">
        <v>0</v>
      </c>
      <c r="H86" s="301">
        <v>35012621.5</v>
      </c>
      <c r="I86" s="301">
        <v>0</v>
      </c>
      <c r="J86" s="301">
        <v>0</v>
      </c>
      <c r="K86" s="303">
        <v>0</v>
      </c>
      <c r="L86" s="296"/>
      <c r="M86" s="529" t="s">
        <v>250</v>
      </c>
      <c r="N86" s="530"/>
      <c r="O86" s="344"/>
      <c r="P86" s="304">
        <v>0</v>
      </c>
      <c r="Q86" s="301">
        <v>330370461</v>
      </c>
      <c r="R86" s="303">
        <v>268286007.7</v>
      </c>
      <c r="S86" s="301">
        <v>0</v>
      </c>
      <c r="T86" s="304">
        <v>296750078</v>
      </c>
      <c r="U86" s="301">
        <v>180770078</v>
      </c>
      <c r="V86" s="303">
        <v>218469001</v>
      </c>
      <c r="W86" s="296"/>
      <c r="X86" s="529" t="s">
        <v>250</v>
      </c>
      <c r="Y86" s="530"/>
      <c r="Z86" s="344"/>
      <c r="AA86" s="301">
        <v>485824467</v>
      </c>
      <c r="AB86" s="301">
        <v>58063723</v>
      </c>
      <c r="AC86" s="303">
        <v>204342460</v>
      </c>
      <c r="AD86" s="301">
        <v>296260444</v>
      </c>
      <c r="AE86" s="301">
        <v>66662112</v>
      </c>
      <c r="AF86" s="301">
        <v>166015596</v>
      </c>
      <c r="AG86" s="303">
        <v>0</v>
      </c>
      <c r="AH86" s="296"/>
      <c r="AI86" s="529" t="s">
        <v>250</v>
      </c>
      <c r="AJ86" s="530"/>
      <c r="AK86" s="344"/>
      <c r="AL86" s="304">
        <v>233282213.43</v>
      </c>
      <c r="AM86" s="301">
        <v>251462803.3</v>
      </c>
      <c r="AN86" s="303">
        <v>0</v>
      </c>
      <c r="AO86" s="301">
        <v>181691609</v>
      </c>
      <c r="AP86" s="304">
        <v>169928315</v>
      </c>
      <c r="AQ86" s="301">
        <v>0</v>
      </c>
      <c r="AR86" s="303">
        <v>605633</v>
      </c>
      <c r="AS86" s="296"/>
      <c r="AT86" s="529" t="s">
        <v>250</v>
      </c>
      <c r="AU86" s="530"/>
      <c r="AV86" s="344"/>
      <c r="AW86" s="301">
        <v>234820820.31</v>
      </c>
      <c r="AX86" s="301">
        <v>94208116</v>
      </c>
      <c r="AY86" s="303">
        <v>340790708</v>
      </c>
      <c r="AZ86" s="301">
        <v>125015397</v>
      </c>
      <c r="BA86" s="301">
        <v>87713836</v>
      </c>
      <c r="BB86" s="301">
        <v>258236069</v>
      </c>
      <c r="BC86" s="303">
        <v>183400759.58</v>
      </c>
      <c r="BD86" s="296"/>
      <c r="BE86" s="529" t="s">
        <v>250</v>
      </c>
      <c r="BF86" s="530"/>
      <c r="BG86" s="344"/>
      <c r="BH86" s="301">
        <v>33044148</v>
      </c>
      <c r="BI86" s="301">
        <v>56963793</v>
      </c>
      <c r="BJ86" s="303">
        <v>130539179</v>
      </c>
      <c r="BK86" s="301">
        <v>259796518</v>
      </c>
      <c r="BL86" s="301">
        <v>219901421</v>
      </c>
      <c r="BM86" s="301">
        <v>388813691</v>
      </c>
      <c r="BN86" s="303">
        <v>86829532</v>
      </c>
      <c r="BO86" s="296"/>
      <c r="BP86" s="529" t="s">
        <v>250</v>
      </c>
      <c r="BQ86" s="530"/>
      <c r="BR86" s="344"/>
      <c r="BS86" s="301">
        <v>164298664</v>
      </c>
      <c r="BT86" s="301">
        <v>115373767</v>
      </c>
      <c r="BU86" s="303">
        <v>2839025</v>
      </c>
      <c r="BV86" s="301">
        <v>171627271</v>
      </c>
      <c r="BW86" s="301">
        <v>140466935</v>
      </c>
      <c r="BX86" s="301">
        <v>222860927.24</v>
      </c>
      <c r="BY86" s="303">
        <v>205130300</v>
      </c>
      <c r="BZ86" s="296"/>
      <c r="CA86" s="529" t="s">
        <v>250</v>
      </c>
      <c r="CB86" s="530"/>
      <c r="CC86" s="344"/>
      <c r="CD86" s="301">
        <v>92413749</v>
      </c>
      <c r="CE86" s="301">
        <v>11073308</v>
      </c>
      <c r="CF86" s="301">
        <v>48799185</v>
      </c>
      <c r="CG86" s="303">
        <v>0</v>
      </c>
      <c r="CH86" s="301">
        <f>SUM(E86:CG86)</f>
        <v>7213085908.059999</v>
      </c>
      <c r="CI86" s="288">
        <f>IF(CH$96&gt;0,(CH86/CH$96)*100,0)</f>
        <v>1.527778972983521</v>
      </c>
      <c r="CJ86" s="301">
        <v>24399666716.320004</v>
      </c>
      <c r="CK86" s="288">
        <f>IF(CJ$96&gt;0,(CJ86/CJ$96)*100,0)</f>
        <v>5.2541542879674035</v>
      </c>
      <c r="CL86" s="341">
        <f>CH86-CJ86</f>
        <v>-17186580808.260002</v>
      </c>
      <c r="CM86" s="342">
        <f>IF(CJ86=0,0,((CL86/CJ86)*100))</f>
        <v>-70.43776871249047</v>
      </c>
      <c r="CN86" s="294"/>
      <c r="CO86" s="294"/>
    </row>
    <row r="87" spans="1:93" ht="21.75" customHeight="1">
      <c r="A87" s="296"/>
      <c r="B87" s="529" t="s">
        <v>251</v>
      </c>
      <c r="C87" s="530"/>
      <c r="D87" s="344"/>
      <c r="E87" s="301">
        <v>585827456.34</v>
      </c>
      <c r="F87" s="301">
        <v>0</v>
      </c>
      <c r="G87" s="303">
        <v>0</v>
      </c>
      <c r="H87" s="301">
        <v>0</v>
      </c>
      <c r="I87" s="301">
        <v>317230215.93</v>
      </c>
      <c r="J87" s="301">
        <v>0</v>
      </c>
      <c r="K87" s="303">
        <v>0</v>
      </c>
      <c r="L87" s="296"/>
      <c r="M87" s="529" t="s">
        <v>251</v>
      </c>
      <c r="N87" s="530"/>
      <c r="O87" s="344"/>
      <c r="P87" s="304">
        <v>0</v>
      </c>
      <c r="Q87" s="301">
        <v>0</v>
      </c>
      <c r="R87" s="303">
        <v>0</v>
      </c>
      <c r="S87" s="301">
        <v>0</v>
      </c>
      <c r="T87" s="304">
        <v>0</v>
      </c>
      <c r="U87" s="301">
        <v>0</v>
      </c>
      <c r="V87" s="303">
        <v>0</v>
      </c>
      <c r="W87" s="296"/>
      <c r="X87" s="529" t="s">
        <v>251</v>
      </c>
      <c r="Y87" s="530"/>
      <c r="Z87" s="344"/>
      <c r="AA87" s="301">
        <v>0</v>
      </c>
      <c r="AB87" s="301">
        <v>0</v>
      </c>
      <c r="AC87" s="303">
        <v>0</v>
      </c>
      <c r="AD87" s="301">
        <v>0</v>
      </c>
      <c r="AE87" s="301">
        <v>0</v>
      </c>
      <c r="AF87" s="301">
        <v>0</v>
      </c>
      <c r="AG87" s="303">
        <v>0</v>
      </c>
      <c r="AH87" s="296"/>
      <c r="AI87" s="529" t="s">
        <v>251</v>
      </c>
      <c r="AJ87" s="530"/>
      <c r="AK87" s="344"/>
      <c r="AL87" s="304">
        <v>0</v>
      </c>
      <c r="AM87" s="301">
        <v>0</v>
      </c>
      <c r="AN87" s="303">
        <v>0</v>
      </c>
      <c r="AO87" s="301">
        <v>0</v>
      </c>
      <c r="AP87" s="304">
        <v>0</v>
      </c>
      <c r="AQ87" s="301">
        <v>0</v>
      </c>
      <c r="AR87" s="303">
        <v>0</v>
      </c>
      <c r="AS87" s="296"/>
      <c r="AT87" s="529" t="s">
        <v>251</v>
      </c>
      <c r="AU87" s="530"/>
      <c r="AV87" s="344"/>
      <c r="AW87" s="301">
        <v>0</v>
      </c>
      <c r="AX87" s="301">
        <v>0</v>
      </c>
      <c r="AY87" s="303">
        <v>0</v>
      </c>
      <c r="AZ87" s="301">
        <v>0</v>
      </c>
      <c r="BA87" s="301">
        <v>0</v>
      </c>
      <c r="BB87" s="301">
        <v>0</v>
      </c>
      <c r="BC87" s="303">
        <v>0</v>
      </c>
      <c r="BD87" s="296"/>
      <c r="BE87" s="529" t="s">
        <v>251</v>
      </c>
      <c r="BF87" s="530"/>
      <c r="BG87" s="344"/>
      <c r="BH87" s="301">
        <v>0</v>
      </c>
      <c r="BI87" s="301">
        <v>0</v>
      </c>
      <c r="BJ87" s="303">
        <v>0</v>
      </c>
      <c r="BK87" s="301">
        <v>0</v>
      </c>
      <c r="BL87" s="301">
        <v>0</v>
      </c>
      <c r="BM87" s="301">
        <v>0</v>
      </c>
      <c r="BN87" s="303">
        <v>0</v>
      </c>
      <c r="BO87" s="296"/>
      <c r="BP87" s="529" t="s">
        <v>251</v>
      </c>
      <c r="BQ87" s="530"/>
      <c r="BR87" s="344"/>
      <c r="BS87" s="301">
        <v>0</v>
      </c>
      <c r="BT87" s="301">
        <v>0</v>
      </c>
      <c r="BU87" s="303">
        <v>0</v>
      </c>
      <c r="BV87" s="301">
        <v>0</v>
      </c>
      <c r="BW87" s="301">
        <v>0</v>
      </c>
      <c r="BX87" s="301">
        <v>0</v>
      </c>
      <c r="BY87" s="303">
        <v>0</v>
      </c>
      <c r="BZ87" s="296"/>
      <c r="CA87" s="529" t="s">
        <v>251</v>
      </c>
      <c r="CB87" s="530"/>
      <c r="CC87" s="344"/>
      <c r="CD87" s="301">
        <v>0</v>
      </c>
      <c r="CE87" s="301">
        <v>0</v>
      </c>
      <c r="CF87" s="301">
        <v>0</v>
      </c>
      <c r="CG87" s="303">
        <v>0</v>
      </c>
      <c r="CH87" s="301">
        <f>SUM(E87:CG87)</f>
        <v>903057672.27</v>
      </c>
      <c r="CI87" s="288">
        <f>IF(CH$96&gt;0,(CH87/CH$96)*100,0)</f>
        <v>0.19127354653351417</v>
      </c>
      <c r="CJ87" s="301">
        <v>1187883362.4</v>
      </c>
      <c r="CK87" s="288">
        <f>IF(CJ$96&gt;0,(CJ87/CJ$96)*100,0)</f>
        <v>0.25579539813896374</v>
      </c>
      <c r="CL87" s="341">
        <f>CH87-CJ87</f>
        <v>-284825690.1300001</v>
      </c>
      <c r="CM87" s="342">
        <f>IF(CJ87=0,0,((CL87/CJ87)*100))</f>
        <v>-23.977580555934225</v>
      </c>
      <c r="CN87" s="294"/>
      <c r="CO87" s="294"/>
    </row>
    <row r="88" spans="1:93" ht="15" customHeight="1">
      <c r="A88" s="296"/>
      <c r="B88" s="296"/>
      <c r="C88" s="343"/>
      <c r="D88" s="344"/>
      <c r="E88" s="301"/>
      <c r="F88" s="301"/>
      <c r="G88" s="303"/>
      <c r="H88" s="301"/>
      <c r="I88" s="301"/>
      <c r="J88" s="301"/>
      <c r="K88" s="303"/>
      <c r="L88" s="296"/>
      <c r="M88" s="296"/>
      <c r="N88" s="343"/>
      <c r="O88" s="344"/>
      <c r="P88" s="304"/>
      <c r="Q88" s="301"/>
      <c r="R88" s="303"/>
      <c r="S88" s="301"/>
      <c r="T88" s="304"/>
      <c r="U88" s="301"/>
      <c r="V88" s="303"/>
      <c r="W88" s="296"/>
      <c r="X88" s="296"/>
      <c r="Y88" s="343"/>
      <c r="Z88" s="344"/>
      <c r="AA88" s="301"/>
      <c r="AB88" s="301"/>
      <c r="AC88" s="303"/>
      <c r="AD88" s="301"/>
      <c r="AE88" s="301"/>
      <c r="AF88" s="301"/>
      <c r="AG88" s="303"/>
      <c r="AH88" s="296"/>
      <c r="AI88" s="296"/>
      <c r="AJ88" s="343"/>
      <c r="AK88" s="344"/>
      <c r="AL88" s="304"/>
      <c r="AM88" s="301"/>
      <c r="AN88" s="303"/>
      <c r="AO88" s="301"/>
      <c r="AP88" s="304"/>
      <c r="AQ88" s="301"/>
      <c r="AR88" s="303"/>
      <c r="AS88" s="296"/>
      <c r="AT88" s="296"/>
      <c r="AU88" s="343"/>
      <c r="AV88" s="344"/>
      <c r="AW88" s="301"/>
      <c r="AX88" s="301"/>
      <c r="AY88" s="303"/>
      <c r="AZ88" s="301"/>
      <c r="BA88" s="301"/>
      <c r="BB88" s="301"/>
      <c r="BC88" s="303"/>
      <c r="BD88" s="296"/>
      <c r="BE88" s="296"/>
      <c r="BF88" s="343"/>
      <c r="BG88" s="344"/>
      <c r="BH88" s="301"/>
      <c r="BI88" s="301"/>
      <c r="BJ88" s="303"/>
      <c r="BK88" s="301"/>
      <c r="BL88" s="301"/>
      <c r="BM88" s="301"/>
      <c r="BN88" s="303"/>
      <c r="BO88" s="296"/>
      <c r="BP88" s="296"/>
      <c r="BQ88" s="343"/>
      <c r="BR88" s="344"/>
      <c r="BS88" s="301"/>
      <c r="BT88" s="301"/>
      <c r="BU88" s="303"/>
      <c r="BV88" s="301"/>
      <c r="BW88" s="301"/>
      <c r="BX88" s="301"/>
      <c r="BY88" s="303"/>
      <c r="BZ88" s="296"/>
      <c r="CA88" s="296"/>
      <c r="CB88" s="343"/>
      <c r="CC88" s="344"/>
      <c r="CD88" s="301"/>
      <c r="CE88" s="301"/>
      <c r="CF88" s="301"/>
      <c r="CG88" s="303"/>
      <c r="CH88" s="301"/>
      <c r="CI88" s="288"/>
      <c r="CJ88" s="301"/>
      <c r="CK88" s="288"/>
      <c r="CL88" s="341"/>
      <c r="CM88" s="342"/>
      <c r="CN88" s="294"/>
      <c r="CO88" s="294"/>
    </row>
    <row r="89" spans="1:93" ht="13.5" customHeight="1">
      <c r="A89" s="296" t="s">
        <v>376</v>
      </c>
      <c r="B89" s="348"/>
      <c r="C89" s="343"/>
      <c r="D89" s="344"/>
      <c r="E89" s="288">
        <f aca="true" t="shared" si="129" ref="E89:K89">SUM(E91:E92)</f>
        <v>0</v>
      </c>
      <c r="F89" s="288">
        <f t="shared" si="129"/>
        <v>0</v>
      </c>
      <c r="G89" s="290">
        <f t="shared" si="129"/>
        <v>0</v>
      </c>
      <c r="H89" s="288">
        <f t="shared" si="129"/>
        <v>0</v>
      </c>
      <c r="I89" s="288">
        <f t="shared" si="129"/>
        <v>0</v>
      </c>
      <c r="J89" s="288">
        <f t="shared" si="129"/>
        <v>0</v>
      </c>
      <c r="K89" s="290">
        <f t="shared" si="129"/>
        <v>0</v>
      </c>
      <c r="L89" s="296" t="s">
        <v>376</v>
      </c>
      <c r="M89" s="348"/>
      <c r="N89" s="343"/>
      <c r="O89" s="344"/>
      <c r="P89" s="291">
        <f aca="true" t="shared" si="130" ref="P89:V89">SUM(P91:P92)</f>
        <v>0</v>
      </c>
      <c r="Q89" s="288">
        <f t="shared" si="130"/>
        <v>0</v>
      </c>
      <c r="R89" s="290">
        <f t="shared" si="130"/>
        <v>0</v>
      </c>
      <c r="S89" s="288">
        <f t="shared" si="130"/>
        <v>0</v>
      </c>
      <c r="T89" s="291">
        <f t="shared" si="130"/>
        <v>0</v>
      </c>
      <c r="U89" s="288">
        <f t="shared" si="130"/>
        <v>0</v>
      </c>
      <c r="V89" s="290">
        <f t="shared" si="130"/>
        <v>0</v>
      </c>
      <c r="W89" s="296" t="s">
        <v>376</v>
      </c>
      <c r="X89" s="348"/>
      <c r="Y89" s="343"/>
      <c r="Z89" s="344"/>
      <c r="AA89" s="288">
        <f aca="true" t="shared" si="131" ref="AA89:AG89">SUM(AA91:AA92)</f>
        <v>0</v>
      </c>
      <c r="AB89" s="288">
        <f t="shared" si="131"/>
        <v>0</v>
      </c>
      <c r="AC89" s="290">
        <f t="shared" si="131"/>
        <v>0</v>
      </c>
      <c r="AD89" s="288">
        <f t="shared" si="131"/>
        <v>0</v>
      </c>
      <c r="AE89" s="288">
        <f t="shared" si="131"/>
        <v>0</v>
      </c>
      <c r="AF89" s="288">
        <f t="shared" si="131"/>
        <v>0</v>
      </c>
      <c r="AG89" s="290">
        <f t="shared" si="131"/>
        <v>0</v>
      </c>
      <c r="AH89" s="296" t="s">
        <v>376</v>
      </c>
      <c r="AI89" s="348"/>
      <c r="AJ89" s="343"/>
      <c r="AK89" s="344"/>
      <c r="AL89" s="291">
        <f aca="true" t="shared" si="132" ref="AL89:AR89">SUM(AL91:AL92)</f>
        <v>0</v>
      </c>
      <c r="AM89" s="288">
        <f t="shared" si="132"/>
        <v>0</v>
      </c>
      <c r="AN89" s="290">
        <f t="shared" si="132"/>
        <v>0</v>
      </c>
      <c r="AO89" s="288">
        <f t="shared" si="132"/>
        <v>0</v>
      </c>
      <c r="AP89" s="291">
        <f t="shared" si="132"/>
        <v>0</v>
      </c>
      <c r="AQ89" s="288">
        <f t="shared" si="132"/>
        <v>0</v>
      </c>
      <c r="AR89" s="290">
        <f t="shared" si="132"/>
        <v>0</v>
      </c>
      <c r="AS89" s="296" t="s">
        <v>376</v>
      </c>
      <c r="AT89" s="348"/>
      <c r="AU89" s="343"/>
      <c r="AV89" s="344"/>
      <c r="AW89" s="288">
        <f aca="true" t="shared" si="133" ref="AW89:BC89">SUM(AW91:AW92)</f>
        <v>0</v>
      </c>
      <c r="AX89" s="288">
        <f t="shared" si="133"/>
        <v>0</v>
      </c>
      <c r="AY89" s="290">
        <f t="shared" si="133"/>
        <v>0</v>
      </c>
      <c r="AZ89" s="288">
        <f t="shared" si="133"/>
        <v>0</v>
      </c>
      <c r="BA89" s="288">
        <f t="shared" si="133"/>
        <v>0</v>
      </c>
      <c r="BB89" s="288">
        <f t="shared" si="133"/>
        <v>0</v>
      </c>
      <c r="BC89" s="290">
        <f t="shared" si="133"/>
        <v>0</v>
      </c>
      <c r="BD89" s="296" t="s">
        <v>376</v>
      </c>
      <c r="BE89" s="348"/>
      <c r="BF89" s="343"/>
      <c r="BG89" s="344"/>
      <c r="BH89" s="288">
        <f aca="true" t="shared" si="134" ref="BH89:BN89">SUM(BH91:BH92)</f>
        <v>0</v>
      </c>
      <c r="BI89" s="288">
        <f t="shared" si="134"/>
        <v>0</v>
      </c>
      <c r="BJ89" s="290">
        <f t="shared" si="134"/>
        <v>0</v>
      </c>
      <c r="BK89" s="288">
        <f t="shared" si="134"/>
        <v>0</v>
      </c>
      <c r="BL89" s="288">
        <f t="shared" si="134"/>
        <v>0</v>
      </c>
      <c r="BM89" s="288">
        <f t="shared" si="134"/>
        <v>0</v>
      </c>
      <c r="BN89" s="290">
        <f t="shared" si="134"/>
        <v>0</v>
      </c>
      <c r="BO89" s="296" t="s">
        <v>376</v>
      </c>
      <c r="BP89" s="348"/>
      <c r="BQ89" s="343"/>
      <c r="BR89" s="344"/>
      <c r="BS89" s="288">
        <f aca="true" t="shared" si="135" ref="BS89:BY89">SUM(BS91:BS92)</f>
        <v>0</v>
      </c>
      <c r="BT89" s="288">
        <f t="shared" si="135"/>
        <v>0</v>
      </c>
      <c r="BU89" s="290">
        <f t="shared" si="135"/>
        <v>0</v>
      </c>
      <c r="BV89" s="288">
        <f t="shared" si="135"/>
        <v>0</v>
      </c>
      <c r="BW89" s="288">
        <f t="shared" si="135"/>
        <v>0</v>
      </c>
      <c r="BX89" s="288">
        <f t="shared" si="135"/>
        <v>0</v>
      </c>
      <c r="BY89" s="290">
        <f t="shared" si="135"/>
        <v>0</v>
      </c>
      <c r="BZ89" s="296" t="s">
        <v>376</v>
      </c>
      <c r="CA89" s="348"/>
      <c r="CB89" s="343"/>
      <c r="CC89" s="344"/>
      <c r="CD89" s="288">
        <f>SUM(CD91:CD92)</f>
        <v>0</v>
      </c>
      <c r="CE89" s="288">
        <f>SUM(CE91:CE92)</f>
        <v>0</v>
      </c>
      <c r="CF89" s="288">
        <f>SUM(CF91:CF92)</f>
        <v>0</v>
      </c>
      <c r="CG89" s="290">
        <f>SUM(CG91:CG92)</f>
        <v>0</v>
      </c>
      <c r="CH89" s="288">
        <f>SUM(CH91:CH92)</f>
        <v>0</v>
      </c>
      <c r="CI89" s="288">
        <f>IF(CH$96&gt;0,(CH89/CH$96)*100,0)</f>
        <v>0</v>
      </c>
      <c r="CJ89" s="288">
        <f>SUM(CJ91:CJ92)</f>
        <v>-54210839</v>
      </c>
      <c r="CK89" s="288">
        <f>IF(CJ$96&gt;0,(CJ89/CJ$96)*100,0)</f>
        <v>-0.011673606672489803</v>
      </c>
      <c r="CL89" s="341">
        <f>CH89-CJ89</f>
        <v>54210839</v>
      </c>
      <c r="CM89" s="342">
        <f>IF(CJ89=0,0,((CL89/CJ89)*100))</f>
        <v>-100</v>
      </c>
      <c r="CN89" s="294"/>
      <c r="CO89" s="294"/>
    </row>
    <row r="90" spans="1:93" ht="13.5" customHeight="1">
      <c r="A90" s="296"/>
      <c r="B90" s="348"/>
      <c r="C90" s="343"/>
      <c r="D90" s="344"/>
      <c r="E90" s="301"/>
      <c r="F90" s="301"/>
      <c r="G90" s="303"/>
      <c r="H90" s="301"/>
      <c r="I90" s="301"/>
      <c r="J90" s="301"/>
      <c r="K90" s="303"/>
      <c r="L90" s="296"/>
      <c r="M90" s="348"/>
      <c r="N90" s="343"/>
      <c r="O90" s="344"/>
      <c r="P90" s="304"/>
      <c r="Q90" s="301"/>
      <c r="R90" s="303"/>
      <c r="S90" s="301"/>
      <c r="T90" s="304"/>
      <c r="U90" s="301"/>
      <c r="V90" s="303"/>
      <c r="W90" s="296"/>
      <c r="X90" s="348"/>
      <c r="Y90" s="343"/>
      <c r="Z90" s="344"/>
      <c r="AA90" s="301"/>
      <c r="AB90" s="301"/>
      <c r="AC90" s="303"/>
      <c r="AD90" s="301"/>
      <c r="AE90" s="301"/>
      <c r="AF90" s="301"/>
      <c r="AG90" s="303"/>
      <c r="AH90" s="296"/>
      <c r="AI90" s="348"/>
      <c r="AJ90" s="343"/>
      <c r="AK90" s="344"/>
      <c r="AL90" s="304"/>
      <c r="AM90" s="301"/>
      <c r="AN90" s="303"/>
      <c r="AO90" s="301"/>
      <c r="AP90" s="304"/>
      <c r="AQ90" s="301"/>
      <c r="AR90" s="303"/>
      <c r="AS90" s="296"/>
      <c r="AT90" s="348"/>
      <c r="AU90" s="343"/>
      <c r="AV90" s="344"/>
      <c r="AW90" s="301"/>
      <c r="AX90" s="301"/>
      <c r="AY90" s="303"/>
      <c r="AZ90" s="301"/>
      <c r="BA90" s="301"/>
      <c r="BB90" s="301"/>
      <c r="BC90" s="303"/>
      <c r="BD90" s="296"/>
      <c r="BE90" s="348"/>
      <c r="BF90" s="343"/>
      <c r="BG90" s="344"/>
      <c r="BH90" s="301"/>
      <c r="BI90" s="301"/>
      <c r="BJ90" s="303"/>
      <c r="BK90" s="301"/>
      <c r="BL90" s="301"/>
      <c r="BM90" s="301"/>
      <c r="BN90" s="303"/>
      <c r="BO90" s="296"/>
      <c r="BP90" s="348"/>
      <c r="BQ90" s="343"/>
      <c r="BR90" s="344"/>
      <c r="BS90" s="301"/>
      <c r="BT90" s="301"/>
      <c r="BU90" s="303"/>
      <c r="BV90" s="301"/>
      <c r="BW90" s="301"/>
      <c r="BX90" s="301"/>
      <c r="BY90" s="303"/>
      <c r="BZ90" s="296"/>
      <c r="CA90" s="348"/>
      <c r="CB90" s="343"/>
      <c r="CC90" s="344"/>
      <c r="CD90" s="301"/>
      <c r="CE90" s="301"/>
      <c r="CF90" s="301"/>
      <c r="CG90" s="303"/>
      <c r="CH90" s="301"/>
      <c r="CI90" s="288"/>
      <c r="CJ90" s="301"/>
      <c r="CK90" s="288"/>
      <c r="CL90" s="341"/>
      <c r="CM90" s="342"/>
      <c r="CN90" s="294"/>
      <c r="CO90" s="294"/>
    </row>
    <row r="91" spans="1:93" ht="21.75" customHeight="1">
      <c r="A91" s="296"/>
      <c r="B91" s="529" t="s">
        <v>377</v>
      </c>
      <c r="C91" s="530"/>
      <c r="D91" s="344"/>
      <c r="E91" s="301">
        <v>0</v>
      </c>
      <c r="F91" s="301">
        <v>0</v>
      </c>
      <c r="G91" s="303">
        <v>0</v>
      </c>
      <c r="H91" s="301">
        <v>0</v>
      </c>
      <c r="I91" s="301">
        <v>0</v>
      </c>
      <c r="J91" s="301">
        <v>0</v>
      </c>
      <c r="K91" s="303">
        <v>0</v>
      </c>
      <c r="L91" s="296"/>
      <c r="M91" s="529" t="s">
        <v>377</v>
      </c>
      <c r="N91" s="530"/>
      <c r="O91" s="344"/>
      <c r="P91" s="304">
        <v>0</v>
      </c>
      <c r="Q91" s="301">
        <v>0</v>
      </c>
      <c r="R91" s="303">
        <v>0</v>
      </c>
      <c r="S91" s="301">
        <v>0</v>
      </c>
      <c r="T91" s="304">
        <v>0</v>
      </c>
      <c r="U91" s="301">
        <v>0</v>
      </c>
      <c r="V91" s="303">
        <v>0</v>
      </c>
      <c r="W91" s="296"/>
      <c r="X91" s="529" t="s">
        <v>377</v>
      </c>
      <c r="Y91" s="530"/>
      <c r="Z91" s="344"/>
      <c r="AA91" s="301">
        <v>0</v>
      </c>
      <c r="AB91" s="301">
        <v>0</v>
      </c>
      <c r="AC91" s="303">
        <v>0</v>
      </c>
      <c r="AD91" s="301">
        <v>0</v>
      </c>
      <c r="AE91" s="301">
        <v>0</v>
      </c>
      <c r="AF91" s="301">
        <v>0</v>
      </c>
      <c r="AG91" s="303">
        <v>0</v>
      </c>
      <c r="AH91" s="296"/>
      <c r="AI91" s="529" t="s">
        <v>377</v>
      </c>
      <c r="AJ91" s="530"/>
      <c r="AK91" s="344"/>
      <c r="AL91" s="304">
        <v>0</v>
      </c>
      <c r="AM91" s="301">
        <v>0</v>
      </c>
      <c r="AN91" s="303">
        <v>0</v>
      </c>
      <c r="AO91" s="301">
        <v>0</v>
      </c>
      <c r="AP91" s="304">
        <v>0</v>
      </c>
      <c r="AQ91" s="301">
        <v>0</v>
      </c>
      <c r="AR91" s="303">
        <v>0</v>
      </c>
      <c r="AS91" s="296"/>
      <c r="AT91" s="529" t="s">
        <v>377</v>
      </c>
      <c r="AU91" s="530"/>
      <c r="AV91" s="344"/>
      <c r="AW91" s="301">
        <v>0</v>
      </c>
      <c r="AX91" s="301">
        <v>0</v>
      </c>
      <c r="AY91" s="303">
        <v>0</v>
      </c>
      <c r="AZ91" s="301">
        <v>0</v>
      </c>
      <c r="BA91" s="301">
        <v>0</v>
      </c>
      <c r="BB91" s="301">
        <v>0</v>
      </c>
      <c r="BC91" s="303">
        <v>0</v>
      </c>
      <c r="BD91" s="296"/>
      <c r="BE91" s="529" t="s">
        <v>377</v>
      </c>
      <c r="BF91" s="530"/>
      <c r="BG91" s="344"/>
      <c r="BH91" s="301">
        <v>0</v>
      </c>
      <c r="BI91" s="301">
        <v>0</v>
      </c>
      <c r="BJ91" s="303">
        <v>0</v>
      </c>
      <c r="BK91" s="301">
        <v>0</v>
      </c>
      <c r="BL91" s="301">
        <v>0</v>
      </c>
      <c r="BM91" s="301">
        <v>0</v>
      </c>
      <c r="BN91" s="303">
        <v>0</v>
      </c>
      <c r="BO91" s="296"/>
      <c r="BP91" s="529" t="s">
        <v>377</v>
      </c>
      <c r="BQ91" s="530"/>
      <c r="BR91" s="344"/>
      <c r="BS91" s="301">
        <v>0</v>
      </c>
      <c r="BT91" s="301">
        <v>0</v>
      </c>
      <c r="BU91" s="303">
        <v>0</v>
      </c>
      <c r="BV91" s="301">
        <v>0</v>
      </c>
      <c r="BW91" s="301">
        <v>0</v>
      </c>
      <c r="BX91" s="301">
        <v>0</v>
      </c>
      <c r="BY91" s="303">
        <v>0</v>
      </c>
      <c r="BZ91" s="296"/>
      <c r="CA91" s="529" t="s">
        <v>377</v>
      </c>
      <c r="CB91" s="530"/>
      <c r="CC91" s="344"/>
      <c r="CD91" s="301">
        <v>0</v>
      </c>
      <c r="CE91" s="301">
        <v>0</v>
      </c>
      <c r="CF91" s="301">
        <v>0</v>
      </c>
      <c r="CG91" s="303">
        <v>0</v>
      </c>
      <c r="CH91" s="301">
        <f>SUM(E91:CG91)</f>
        <v>0</v>
      </c>
      <c r="CI91" s="288">
        <f>IF(CH$96&gt;0,(CH91/CH$96)*100,0)</f>
        <v>0</v>
      </c>
      <c r="CJ91" s="301">
        <v>-54210839</v>
      </c>
      <c r="CK91" s="288">
        <f>IF(CJ$96&gt;0,(CJ91/CJ$96)*100,0)</f>
        <v>-0.011673606672489803</v>
      </c>
      <c r="CL91" s="341">
        <f>CH91-CJ91</f>
        <v>54210839</v>
      </c>
      <c r="CM91" s="342">
        <f>IF(CJ91=0,0,((CL91/CJ91)*100))</f>
        <v>-100</v>
      </c>
      <c r="CN91" s="294"/>
      <c r="CO91" s="294"/>
    </row>
    <row r="92" spans="1:93" ht="21.75" customHeight="1">
      <c r="A92" s="296"/>
      <c r="B92" s="541" t="s">
        <v>378</v>
      </c>
      <c r="C92" s="542"/>
      <c r="D92" s="344"/>
      <c r="E92" s="301">
        <v>0</v>
      </c>
      <c r="F92" s="301">
        <v>0</v>
      </c>
      <c r="G92" s="303">
        <v>0</v>
      </c>
      <c r="H92" s="301">
        <v>0</v>
      </c>
      <c r="I92" s="301">
        <v>0</v>
      </c>
      <c r="J92" s="301">
        <v>0</v>
      </c>
      <c r="K92" s="303">
        <v>0</v>
      </c>
      <c r="L92" s="296"/>
      <c r="M92" s="541" t="s">
        <v>378</v>
      </c>
      <c r="N92" s="542"/>
      <c r="O92" s="344"/>
      <c r="P92" s="304">
        <v>0</v>
      </c>
      <c r="Q92" s="301">
        <v>0</v>
      </c>
      <c r="R92" s="303">
        <v>0</v>
      </c>
      <c r="S92" s="301">
        <v>0</v>
      </c>
      <c r="T92" s="304">
        <v>0</v>
      </c>
      <c r="U92" s="301">
        <v>0</v>
      </c>
      <c r="V92" s="303">
        <v>0</v>
      </c>
      <c r="W92" s="296"/>
      <c r="X92" s="541" t="s">
        <v>378</v>
      </c>
      <c r="Y92" s="542"/>
      <c r="Z92" s="344"/>
      <c r="AA92" s="301">
        <v>0</v>
      </c>
      <c r="AB92" s="301">
        <v>0</v>
      </c>
      <c r="AC92" s="303">
        <v>0</v>
      </c>
      <c r="AD92" s="301">
        <v>0</v>
      </c>
      <c r="AE92" s="301">
        <v>0</v>
      </c>
      <c r="AF92" s="301">
        <v>0</v>
      </c>
      <c r="AG92" s="303">
        <v>0</v>
      </c>
      <c r="AH92" s="296"/>
      <c r="AI92" s="541" t="s">
        <v>378</v>
      </c>
      <c r="AJ92" s="542"/>
      <c r="AK92" s="344"/>
      <c r="AL92" s="304">
        <v>0</v>
      </c>
      <c r="AM92" s="301">
        <v>0</v>
      </c>
      <c r="AN92" s="303">
        <v>0</v>
      </c>
      <c r="AO92" s="301">
        <v>0</v>
      </c>
      <c r="AP92" s="304">
        <v>0</v>
      </c>
      <c r="AQ92" s="301">
        <v>0</v>
      </c>
      <c r="AR92" s="303">
        <v>0</v>
      </c>
      <c r="AS92" s="296"/>
      <c r="AT92" s="541" t="s">
        <v>378</v>
      </c>
      <c r="AU92" s="542"/>
      <c r="AV92" s="344"/>
      <c r="AW92" s="301">
        <v>0</v>
      </c>
      <c r="AX92" s="301">
        <v>0</v>
      </c>
      <c r="AY92" s="303">
        <v>0</v>
      </c>
      <c r="AZ92" s="301">
        <v>0</v>
      </c>
      <c r="BA92" s="301">
        <v>0</v>
      </c>
      <c r="BB92" s="301">
        <v>0</v>
      </c>
      <c r="BC92" s="303">
        <v>0</v>
      </c>
      <c r="BD92" s="296"/>
      <c r="BE92" s="541" t="s">
        <v>378</v>
      </c>
      <c r="BF92" s="542"/>
      <c r="BG92" s="344"/>
      <c r="BH92" s="301">
        <v>0</v>
      </c>
      <c r="BI92" s="301">
        <v>0</v>
      </c>
      <c r="BJ92" s="303">
        <v>0</v>
      </c>
      <c r="BK92" s="301">
        <v>0</v>
      </c>
      <c r="BL92" s="301">
        <v>0</v>
      </c>
      <c r="BM92" s="301">
        <v>0</v>
      </c>
      <c r="BN92" s="303">
        <v>0</v>
      </c>
      <c r="BO92" s="296"/>
      <c r="BP92" s="541" t="s">
        <v>378</v>
      </c>
      <c r="BQ92" s="542"/>
      <c r="BR92" s="344"/>
      <c r="BS92" s="301">
        <v>0</v>
      </c>
      <c r="BT92" s="301">
        <v>0</v>
      </c>
      <c r="BU92" s="303">
        <v>0</v>
      </c>
      <c r="BV92" s="301">
        <v>0</v>
      </c>
      <c r="BW92" s="301">
        <v>0</v>
      </c>
      <c r="BX92" s="301">
        <v>0</v>
      </c>
      <c r="BY92" s="303">
        <v>0</v>
      </c>
      <c r="BZ92" s="296"/>
      <c r="CA92" s="541" t="s">
        <v>378</v>
      </c>
      <c r="CB92" s="542"/>
      <c r="CC92" s="344"/>
      <c r="CD92" s="301">
        <v>0</v>
      </c>
      <c r="CE92" s="301">
        <v>0</v>
      </c>
      <c r="CF92" s="301">
        <v>0</v>
      </c>
      <c r="CG92" s="303">
        <v>0</v>
      </c>
      <c r="CH92" s="301">
        <f>SUM(E92:CG92)</f>
        <v>0</v>
      </c>
      <c r="CI92" s="288">
        <f>IF(CH$96&gt;0,(CH92/CH$96)*100,0)</f>
        <v>0</v>
      </c>
      <c r="CJ92" s="301">
        <v>0</v>
      </c>
      <c r="CK92" s="288">
        <f>IF(CJ$96&gt;0,(CJ92/CJ$96)*100,0)</f>
        <v>0</v>
      </c>
      <c r="CL92" s="341">
        <f>CH92-CJ92</f>
        <v>0</v>
      </c>
      <c r="CM92" s="342">
        <f>IF(CJ92=0,0,((CL92/CJ92)*100))</f>
        <v>0</v>
      </c>
      <c r="CN92" s="294"/>
      <c r="CO92" s="294"/>
    </row>
    <row r="93" spans="1:93" ht="19.5" customHeight="1">
      <c r="A93" s="296"/>
      <c r="B93" s="297"/>
      <c r="C93" s="349"/>
      <c r="D93" s="344"/>
      <c r="E93" s="301"/>
      <c r="F93" s="301"/>
      <c r="G93" s="303"/>
      <c r="H93" s="301"/>
      <c r="I93" s="301"/>
      <c r="J93" s="301"/>
      <c r="K93" s="303"/>
      <c r="L93" s="296"/>
      <c r="M93" s="297"/>
      <c r="N93" s="349"/>
      <c r="O93" s="344"/>
      <c r="P93" s="304"/>
      <c r="Q93" s="301"/>
      <c r="R93" s="303"/>
      <c r="S93" s="301"/>
      <c r="T93" s="304"/>
      <c r="U93" s="301"/>
      <c r="V93" s="303"/>
      <c r="W93" s="296"/>
      <c r="X93" s="297"/>
      <c r="Y93" s="349"/>
      <c r="Z93" s="344"/>
      <c r="AA93" s="301"/>
      <c r="AB93" s="301"/>
      <c r="AC93" s="303"/>
      <c r="AD93" s="301"/>
      <c r="AE93" s="301"/>
      <c r="AF93" s="301"/>
      <c r="AG93" s="303"/>
      <c r="AH93" s="296"/>
      <c r="AI93" s="297"/>
      <c r="AJ93" s="349"/>
      <c r="AK93" s="344"/>
      <c r="AL93" s="304"/>
      <c r="AM93" s="301"/>
      <c r="AN93" s="303"/>
      <c r="AO93" s="301"/>
      <c r="AP93" s="304"/>
      <c r="AQ93" s="301"/>
      <c r="AR93" s="303"/>
      <c r="AS93" s="296"/>
      <c r="AT93" s="297"/>
      <c r="AU93" s="349"/>
      <c r="AV93" s="344"/>
      <c r="AW93" s="301"/>
      <c r="AX93" s="301"/>
      <c r="AY93" s="303"/>
      <c r="AZ93" s="301"/>
      <c r="BA93" s="301"/>
      <c r="BB93" s="301"/>
      <c r="BC93" s="303"/>
      <c r="BD93" s="296"/>
      <c r="BE93" s="297"/>
      <c r="BF93" s="349"/>
      <c r="BG93" s="344"/>
      <c r="BH93" s="301"/>
      <c r="BI93" s="301"/>
      <c r="BJ93" s="303"/>
      <c r="BK93" s="301"/>
      <c r="BL93" s="301"/>
      <c r="BM93" s="301"/>
      <c r="BN93" s="303"/>
      <c r="BO93" s="296"/>
      <c r="BP93" s="297"/>
      <c r="BQ93" s="349"/>
      <c r="BR93" s="344"/>
      <c r="BS93" s="301"/>
      <c r="BT93" s="301"/>
      <c r="BU93" s="303"/>
      <c r="BV93" s="301"/>
      <c r="BW93" s="301"/>
      <c r="BX93" s="301"/>
      <c r="BY93" s="303"/>
      <c r="BZ93" s="296"/>
      <c r="CA93" s="297"/>
      <c r="CB93" s="349"/>
      <c r="CC93" s="344"/>
      <c r="CD93" s="301"/>
      <c r="CE93" s="301"/>
      <c r="CF93" s="301"/>
      <c r="CG93" s="303"/>
      <c r="CH93" s="301"/>
      <c r="CI93" s="288"/>
      <c r="CJ93" s="301"/>
      <c r="CK93" s="288"/>
      <c r="CL93" s="341"/>
      <c r="CM93" s="342"/>
      <c r="CN93" s="294"/>
      <c r="CO93" s="294"/>
    </row>
    <row r="94" spans="1:93" ht="15" customHeight="1">
      <c r="A94" s="296"/>
      <c r="B94" s="297"/>
      <c r="C94" s="349"/>
      <c r="D94" s="344"/>
      <c r="E94" s="301"/>
      <c r="F94" s="301"/>
      <c r="G94" s="303"/>
      <c r="H94" s="301"/>
      <c r="I94" s="301"/>
      <c r="J94" s="301"/>
      <c r="K94" s="303"/>
      <c r="L94" s="296"/>
      <c r="M94" s="297"/>
      <c r="N94" s="349"/>
      <c r="O94" s="344"/>
      <c r="P94" s="304"/>
      <c r="Q94" s="301"/>
      <c r="R94" s="303"/>
      <c r="S94" s="301"/>
      <c r="T94" s="304"/>
      <c r="U94" s="301"/>
      <c r="V94" s="303"/>
      <c r="W94" s="296"/>
      <c r="X94" s="297"/>
      <c r="Y94" s="349"/>
      <c r="Z94" s="344"/>
      <c r="AA94" s="301"/>
      <c r="AB94" s="301"/>
      <c r="AC94" s="303"/>
      <c r="AD94" s="301"/>
      <c r="AE94" s="301"/>
      <c r="AF94" s="301"/>
      <c r="AG94" s="303"/>
      <c r="AH94" s="296"/>
      <c r="AI94" s="297"/>
      <c r="AJ94" s="349"/>
      <c r="AK94" s="344"/>
      <c r="AL94" s="304"/>
      <c r="AM94" s="301"/>
      <c r="AN94" s="303"/>
      <c r="AO94" s="301"/>
      <c r="AP94" s="304"/>
      <c r="AQ94" s="301"/>
      <c r="AR94" s="303"/>
      <c r="AS94" s="296"/>
      <c r="AT94" s="297"/>
      <c r="AU94" s="349"/>
      <c r="AV94" s="344"/>
      <c r="AW94" s="301"/>
      <c r="AX94" s="301"/>
      <c r="AY94" s="303"/>
      <c r="AZ94" s="301"/>
      <c r="BA94" s="301"/>
      <c r="BB94" s="301"/>
      <c r="BC94" s="303"/>
      <c r="BD94" s="296"/>
      <c r="BE94" s="297"/>
      <c r="BF94" s="349"/>
      <c r="BG94" s="344"/>
      <c r="BH94" s="301"/>
      <c r="BI94" s="301"/>
      <c r="BJ94" s="303"/>
      <c r="BK94" s="301"/>
      <c r="BL94" s="301"/>
      <c r="BM94" s="301"/>
      <c r="BN94" s="303"/>
      <c r="BO94" s="296"/>
      <c r="BP94" s="297"/>
      <c r="BQ94" s="349"/>
      <c r="BR94" s="344"/>
      <c r="BS94" s="301"/>
      <c r="BT94" s="301"/>
      <c r="BU94" s="303"/>
      <c r="BV94" s="301"/>
      <c r="BW94" s="301"/>
      <c r="BX94" s="301"/>
      <c r="BY94" s="303"/>
      <c r="BZ94" s="296"/>
      <c r="CA94" s="297"/>
      <c r="CB94" s="349"/>
      <c r="CC94" s="344"/>
      <c r="CD94" s="301"/>
      <c r="CE94" s="301"/>
      <c r="CF94" s="301"/>
      <c r="CG94" s="303"/>
      <c r="CH94" s="301"/>
      <c r="CI94" s="288"/>
      <c r="CJ94" s="301"/>
      <c r="CK94" s="288"/>
      <c r="CL94" s="341"/>
      <c r="CM94" s="342"/>
      <c r="CN94" s="294"/>
      <c r="CO94" s="294"/>
    </row>
    <row r="95" spans="1:93" ht="10.5" customHeight="1">
      <c r="A95" s="296"/>
      <c r="B95" s="297"/>
      <c r="C95" s="349"/>
      <c r="D95" s="344"/>
      <c r="E95" s="301"/>
      <c r="F95" s="301"/>
      <c r="G95" s="303"/>
      <c r="H95" s="301"/>
      <c r="I95" s="301"/>
      <c r="J95" s="301"/>
      <c r="K95" s="303"/>
      <c r="L95" s="296"/>
      <c r="M95" s="297"/>
      <c r="N95" s="349"/>
      <c r="O95" s="344"/>
      <c r="P95" s="304"/>
      <c r="Q95" s="301"/>
      <c r="R95" s="303"/>
      <c r="S95" s="301"/>
      <c r="T95" s="304"/>
      <c r="U95" s="301"/>
      <c r="V95" s="303"/>
      <c r="W95" s="296"/>
      <c r="X95" s="297"/>
      <c r="Y95" s="349"/>
      <c r="Z95" s="344"/>
      <c r="AA95" s="301"/>
      <c r="AB95" s="301"/>
      <c r="AC95" s="303"/>
      <c r="AD95" s="301"/>
      <c r="AE95" s="301"/>
      <c r="AF95" s="301"/>
      <c r="AG95" s="303"/>
      <c r="AH95" s="296"/>
      <c r="AI95" s="297"/>
      <c r="AJ95" s="349"/>
      <c r="AK95" s="344"/>
      <c r="AL95" s="304"/>
      <c r="AM95" s="301"/>
      <c r="AN95" s="303"/>
      <c r="AO95" s="301"/>
      <c r="AP95" s="304"/>
      <c r="AQ95" s="301"/>
      <c r="AR95" s="303"/>
      <c r="AS95" s="296"/>
      <c r="AT95" s="297"/>
      <c r="AU95" s="349"/>
      <c r="AV95" s="344"/>
      <c r="AW95" s="301"/>
      <c r="AX95" s="301"/>
      <c r="AY95" s="303"/>
      <c r="AZ95" s="301"/>
      <c r="BA95" s="301"/>
      <c r="BB95" s="301"/>
      <c r="BC95" s="303"/>
      <c r="BD95" s="296"/>
      <c r="BE95" s="297"/>
      <c r="BF95" s="349"/>
      <c r="BG95" s="344"/>
      <c r="BH95" s="301"/>
      <c r="BI95" s="301"/>
      <c r="BJ95" s="303"/>
      <c r="BK95" s="301"/>
      <c r="BL95" s="301"/>
      <c r="BM95" s="301"/>
      <c r="BN95" s="303"/>
      <c r="BO95" s="296"/>
      <c r="BP95" s="297"/>
      <c r="BQ95" s="349"/>
      <c r="BR95" s="344"/>
      <c r="BS95" s="301"/>
      <c r="BT95" s="301"/>
      <c r="BU95" s="303"/>
      <c r="BV95" s="301"/>
      <c r="BW95" s="301"/>
      <c r="BX95" s="301"/>
      <c r="BY95" s="303"/>
      <c r="BZ95" s="296"/>
      <c r="CA95" s="297"/>
      <c r="CB95" s="349"/>
      <c r="CC95" s="344"/>
      <c r="CD95" s="301"/>
      <c r="CE95" s="301"/>
      <c r="CF95" s="301"/>
      <c r="CG95" s="303"/>
      <c r="CH95" s="301"/>
      <c r="CI95" s="288"/>
      <c r="CJ95" s="301"/>
      <c r="CK95" s="288"/>
      <c r="CL95" s="341"/>
      <c r="CM95" s="342"/>
      <c r="CN95" s="294"/>
      <c r="CO95" s="294"/>
    </row>
    <row r="96" spans="1:91" s="320" customFormat="1" ht="19.5" customHeight="1" thickBot="1">
      <c r="A96" s="519" t="s">
        <v>379</v>
      </c>
      <c r="B96" s="520"/>
      <c r="C96" s="520"/>
      <c r="D96" s="313"/>
      <c r="E96" s="314">
        <f aca="true" t="shared" si="136" ref="E96:K96">E63+E76</f>
        <v>113541741534.55</v>
      </c>
      <c r="F96" s="314">
        <f t="shared" si="136"/>
        <v>16144316423</v>
      </c>
      <c r="G96" s="316">
        <f t="shared" si="136"/>
        <v>18125936708</v>
      </c>
      <c r="H96" s="314">
        <f t="shared" si="136"/>
        <v>22122734208.46</v>
      </c>
      <c r="I96" s="314">
        <f t="shared" si="136"/>
        <v>31974777143.39</v>
      </c>
      <c r="J96" s="314">
        <f t="shared" si="136"/>
        <v>19453532682.91</v>
      </c>
      <c r="K96" s="316">
        <f t="shared" si="136"/>
        <v>11712298805.95</v>
      </c>
      <c r="L96" s="519" t="s">
        <v>379</v>
      </c>
      <c r="M96" s="520"/>
      <c r="N96" s="520"/>
      <c r="O96" s="313"/>
      <c r="P96" s="317">
        <f aca="true" t="shared" si="137" ref="P96:V96">P63+P76</f>
        <v>11579679918</v>
      </c>
      <c r="Q96" s="314">
        <f t="shared" si="137"/>
        <v>15927667297</v>
      </c>
      <c r="R96" s="316">
        <f t="shared" si="137"/>
        <v>7898043292.039999</v>
      </c>
      <c r="S96" s="314">
        <f t="shared" si="137"/>
        <v>9999380673.23</v>
      </c>
      <c r="T96" s="317">
        <f t="shared" si="137"/>
        <v>8081083099.98</v>
      </c>
      <c r="U96" s="314">
        <f t="shared" si="137"/>
        <v>5296681602</v>
      </c>
      <c r="V96" s="316">
        <f t="shared" si="137"/>
        <v>8518781721.95</v>
      </c>
      <c r="W96" s="519" t="s">
        <v>379</v>
      </c>
      <c r="X96" s="520"/>
      <c r="Y96" s="520"/>
      <c r="Z96" s="313"/>
      <c r="AA96" s="314">
        <f aca="true" t="shared" si="138" ref="AA96:AG96">AA63+AA76</f>
        <v>7947492702</v>
      </c>
      <c r="AB96" s="314">
        <f t="shared" si="138"/>
        <v>3485890017</v>
      </c>
      <c r="AC96" s="316">
        <f t="shared" si="138"/>
        <v>1721456138</v>
      </c>
      <c r="AD96" s="314">
        <f t="shared" si="138"/>
        <v>4413493640</v>
      </c>
      <c r="AE96" s="314">
        <f t="shared" si="138"/>
        <v>2243373850.04</v>
      </c>
      <c r="AF96" s="314">
        <f t="shared" si="138"/>
        <v>3401882533.38</v>
      </c>
      <c r="AG96" s="316">
        <f t="shared" si="138"/>
        <v>21940014375.22</v>
      </c>
      <c r="AH96" s="519" t="s">
        <v>379</v>
      </c>
      <c r="AI96" s="520"/>
      <c r="AJ96" s="520"/>
      <c r="AK96" s="313"/>
      <c r="AL96" s="317">
        <f aca="true" t="shared" si="139" ref="AL96:AR96">AL63+AL76</f>
        <v>6636266056.940001</v>
      </c>
      <c r="AM96" s="314">
        <f t="shared" si="139"/>
        <v>5027856669.190001</v>
      </c>
      <c r="AN96" s="316">
        <f t="shared" si="139"/>
        <v>5972570431.639999</v>
      </c>
      <c r="AO96" s="314">
        <f t="shared" si="139"/>
        <v>3277580085.55</v>
      </c>
      <c r="AP96" s="317">
        <f t="shared" si="139"/>
        <v>2427196676</v>
      </c>
      <c r="AQ96" s="314">
        <f t="shared" si="139"/>
        <v>2286229942</v>
      </c>
      <c r="AR96" s="316">
        <f t="shared" si="139"/>
        <v>9623685755</v>
      </c>
      <c r="AS96" s="519" t="s">
        <v>379</v>
      </c>
      <c r="AT96" s="520"/>
      <c r="AU96" s="520"/>
      <c r="AV96" s="313"/>
      <c r="AW96" s="314">
        <f aca="true" t="shared" si="140" ref="AW96:BC96">AW63+AW76</f>
        <v>11766381581.85</v>
      </c>
      <c r="AX96" s="314">
        <f t="shared" si="140"/>
        <v>7384189422.68</v>
      </c>
      <c r="AY96" s="316">
        <f t="shared" si="140"/>
        <v>3438505012</v>
      </c>
      <c r="AZ96" s="314">
        <f t="shared" si="140"/>
        <v>4734836548</v>
      </c>
      <c r="BA96" s="314">
        <f t="shared" si="140"/>
        <v>3165265115</v>
      </c>
      <c r="BB96" s="314">
        <f t="shared" si="140"/>
        <v>3968108261</v>
      </c>
      <c r="BC96" s="316">
        <f t="shared" si="140"/>
        <v>7998242179.43</v>
      </c>
      <c r="BD96" s="519" t="s">
        <v>379</v>
      </c>
      <c r="BE96" s="520"/>
      <c r="BF96" s="520"/>
      <c r="BG96" s="313"/>
      <c r="BH96" s="314">
        <f aca="true" t="shared" si="141" ref="BH96:BN96">BH63+BH76</f>
        <v>6506240335</v>
      </c>
      <c r="BI96" s="314">
        <f t="shared" si="141"/>
        <v>2927576164</v>
      </c>
      <c r="BJ96" s="316">
        <f t="shared" si="141"/>
        <v>2013742819</v>
      </c>
      <c r="BK96" s="314">
        <f t="shared" si="141"/>
        <v>1567553439.56</v>
      </c>
      <c r="BL96" s="314">
        <f t="shared" si="141"/>
        <v>3124911531</v>
      </c>
      <c r="BM96" s="314">
        <f t="shared" si="141"/>
        <v>3594136383</v>
      </c>
      <c r="BN96" s="316">
        <f t="shared" si="141"/>
        <v>2162933266</v>
      </c>
      <c r="BO96" s="519" t="s">
        <v>379</v>
      </c>
      <c r="BP96" s="520"/>
      <c r="BQ96" s="520"/>
      <c r="BR96" s="313"/>
      <c r="BS96" s="314">
        <f aca="true" t="shared" si="142" ref="BS96:BY96">BS63+BS76</f>
        <v>2307017247</v>
      </c>
      <c r="BT96" s="314">
        <f t="shared" si="142"/>
        <v>2659393240</v>
      </c>
      <c r="BU96" s="316">
        <f t="shared" si="142"/>
        <v>659104501</v>
      </c>
      <c r="BV96" s="314">
        <f t="shared" si="142"/>
        <v>6127237594</v>
      </c>
      <c r="BW96" s="314">
        <f t="shared" si="142"/>
        <v>2196343305</v>
      </c>
      <c r="BX96" s="314">
        <f t="shared" si="142"/>
        <v>3305094977.8</v>
      </c>
      <c r="BY96" s="316">
        <f t="shared" si="142"/>
        <v>3567736861.7</v>
      </c>
      <c r="BZ96" s="519" t="s">
        <v>379</v>
      </c>
      <c r="CA96" s="520"/>
      <c r="CB96" s="520"/>
      <c r="CC96" s="313"/>
      <c r="CD96" s="314">
        <f>CD63+CD76</f>
        <v>2253471855</v>
      </c>
      <c r="CE96" s="314">
        <f>CE63+CE76</f>
        <v>550192976</v>
      </c>
      <c r="CF96" s="314">
        <f>CF63+CF76</f>
        <v>707669762</v>
      </c>
      <c r="CG96" s="316">
        <f>CG63+CG76</f>
        <v>2661361723</v>
      </c>
      <c r="CH96" s="314">
        <f>CH63+CH76</f>
        <v>472128890082.44006</v>
      </c>
      <c r="CI96" s="314">
        <f>IF(CH$96&gt;0,(CH96/CH$96)*100,0)</f>
        <v>100</v>
      </c>
      <c r="CJ96" s="314">
        <f>CJ63+CJ76</f>
        <v>464388089481.8401</v>
      </c>
      <c r="CK96" s="314">
        <f>IF(CJ$96&gt;0,(CJ96/CJ$96)*100,0)</f>
        <v>100</v>
      </c>
      <c r="CL96" s="350">
        <f>CH96-CJ96</f>
        <v>7740800600.599976</v>
      </c>
      <c r="CM96" s="351">
        <f>IF(CJ96=0,0,((CL96/CJ96)*100))</f>
        <v>1.6668818119855506</v>
      </c>
    </row>
    <row r="97" spans="90:93" ht="16.5">
      <c r="CL97" s="352"/>
      <c r="CM97" s="353"/>
      <c r="CN97" s="354"/>
      <c r="CO97" s="354"/>
    </row>
    <row r="98" spans="90:93" ht="16.5">
      <c r="CL98" s="352"/>
      <c r="CM98" s="353"/>
      <c r="CN98" s="354"/>
      <c r="CO98" s="354"/>
    </row>
    <row r="99" spans="90:93" ht="16.5">
      <c r="CL99" s="352"/>
      <c r="CM99" s="353"/>
      <c r="CN99" s="354"/>
      <c r="CO99" s="354"/>
    </row>
    <row r="100" spans="90:93" ht="16.5">
      <c r="CL100" s="352"/>
      <c r="CM100" s="353"/>
      <c r="CN100" s="354"/>
      <c r="CO100" s="354"/>
    </row>
    <row r="101" spans="90:93" ht="16.5">
      <c r="CL101" s="352"/>
      <c r="CM101" s="353"/>
      <c r="CN101" s="354"/>
      <c r="CO101" s="354"/>
    </row>
    <row r="102" spans="90:93" ht="16.5">
      <c r="CL102" s="352"/>
      <c r="CM102" s="353"/>
      <c r="CN102" s="354"/>
      <c r="CO102" s="354"/>
    </row>
    <row r="103" spans="90:93" ht="16.5">
      <c r="CL103" s="352"/>
      <c r="CM103" s="353"/>
      <c r="CN103" s="354"/>
      <c r="CO103" s="354"/>
    </row>
    <row r="104" spans="90:93" ht="16.5">
      <c r="CL104" s="352"/>
      <c r="CM104" s="353"/>
      <c r="CN104" s="354"/>
      <c r="CO104" s="354"/>
    </row>
    <row r="105" spans="90:93" ht="16.5">
      <c r="CL105" s="352"/>
      <c r="CM105" s="353"/>
      <c r="CN105" s="354"/>
      <c r="CO105" s="354"/>
    </row>
    <row r="106" spans="90:93" ht="16.5">
      <c r="CL106" s="352"/>
      <c r="CM106" s="353"/>
      <c r="CN106" s="354"/>
      <c r="CO106" s="354"/>
    </row>
    <row r="107" spans="90:93" ht="16.5">
      <c r="CL107" s="352"/>
      <c r="CM107" s="353"/>
      <c r="CN107" s="354"/>
      <c r="CO107" s="354"/>
    </row>
    <row r="108" spans="90:93" ht="16.5">
      <c r="CL108" s="352"/>
      <c r="CM108" s="353"/>
      <c r="CN108" s="354"/>
      <c r="CO108" s="354"/>
    </row>
    <row r="109" spans="90:93" ht="16.5">
      <c r="CL109" s="352"/>
      <c r="CM109" s="353"/>
      <c r="CN109" s="354"/>
      <c r="CO109" s="354"/>
    </row>
    <row r="110" spans="90:93" ht="16.5">
      <c r="CL110" s="352"/>
      <c r="CM110" s="353"/>
      <c r="CN110" s="354"/>
      <c r="CO110" s="354"/>
    </row>
    <row r="111" spans="90:93" ht="16.5">
      <c r="CL111" s="352"/>
      <c r="CM111" s="353"/>
      <c r="CN111" s="354"/>
      <c r="CO111" s="354"/>
    </row>
    <row r="112" spans="90:93" ht="16.5">
      <c r="CL112" s="352"/>
      <c r="CM112" s="353"/>
      <c r="CN112" s="354"/>
      <c r="CO112" s="354"/>
    </row>
    <row r="113" spans="90:93" ht="16.5">
      <c r="CL113" s="352"/>
      <c r="CM113" s="353"/>
      <c r="CN113" s="354"/>
      <c r="CO113" s="354"/>
    </row>
    <row r="114" spans="90:93" ht="16.5">
      <c r="CL114" s="352"/>
      <c r="CM114" s="353"/>
      <c r="CN114" s="354"/>
      <c r="CO114" s="354"/>
    </row>
    <row r="115" spans="90:93" ht="16.5">
      <c r="CL115" s="352"/>
      <c r="CM115" s="353"/>
      <c r="CN115" s="354"/>
      <c r="CO115" s="354"/>
    </row>
    <row r="116" spans="90:93" ht="16.5">
      <c r="CL116" s="352"/>
      <c r="CM116" s="353"/>
      <c r="CN116" s="354"/>
      <c r="CO116" s="354"/>
    </row>
    <row r="117" spans="90:93" ht="16.5">
      <c r="CL117" s="352"/>
      <c r="CM117" s="353"/>
      <c r="CN117" s="354"/>
      <c r="CO117" s="354"/>
    </row>
    <row r="118" spans="90:93" ht="16.5">
      <c r="CL118" s="352"/>
      <c r="CM118" s="353"/>
      <c r="CN118" s="354"/>
      <c r="CO118" s="354"/>
    </row>
    <row r="119" spans="90:93" ht="16.5">
      <c r="CL119" s="352"/>
      <c r="CM119" s="353"/>
      <c r="CN119" s="354"/>
      <c r="CO119" s="354"/>
    </row>
    <row r="120" spans="90:93" ht="16.5">
      <c r="CL120" s="352"/>
      <c r="CM120" s="353"/>
      <c r="CN120" s="354"/>
      <c r="CO120" s="354"/>
    </row>
    <row r="121" spans="90:93" ht="16.5">
      <c r="CL121" s="352"/>
      <c r="CM121" s="353"/>
      <c r="CN121" s="354"/>
      <c r="CO121" s="354"/>
    </row>
    <row r="122" spans="90:93" ht="16.5">
      <c r="CL122" s="352"/>
      <c r="CM122" s="353"/>
      <c r="CN122" s="354"/>
      <c r="CO122" s="354"/>
    </row>
    <row r="123" spans="90:93" ht="16.5">
      <c r="CL123" s="352"/>
      <c r="CM123" s="353"/>
      <c r="CN123" s="354"/>
      <c r="CO123" s="354"/>
    </row>
    <row r="124" spans="90:93" ht="16.5">
      <c r="CL124" s="352"/>
      <c r="CM124" s="353"/>
      <c r="CN124" s="354"/>
      <c r="CO124" s="354"/>
    </row>
    <row r="125" spans="90:93" ht="16.5">
      <c r="CL125" s="352"/>
      <c r="CM125" s="353"/>
      <c r="CN125" s="354"/>
      <c r="CO125" s="354"/>
    </row>
    <row r="126" spans="90:93" ht="16.5">
      <c r="CL126" s="352"/>
      <c r="CM126" s="353"/>
      <c r="CN126" s="354"/>
      <c r="CO126" s="354"/>
    </row>
    <row r="127" spans="90:93" ht="16.5">
      <c r="CL127" s="352"/>
      <c r="CM127" s="353"/>
      <c r="CN127" s="354"/>
      <c r="CO127" s="354"/>
    </row>
    <row r="128" spans="90:93" ht="16.5">
      <c r="CL128" s="352"/>
      <c r="CM128" s="353"/>
      <c r="CN128" s="354"/>
      <c r="CO128" s="354"/>
    </row>
    <row r="129" spans="90:93" ht="16.5">
      <c r="CL129" s="352"/>
      <c r="CM129" s="353"/>
      <c r="CN129" s="354"/>
      <c r="CO129" s="354"/>
    </row>
    <row r="130" spans="90:93" ht="16.5">
      <c r="CL130" s="352"/>
      <c r="CM130" s="353"/>
      <c r="CN130" s="354"/>
      <c r="CO130" s="354"/>
    </row>
    <row r="131" spans="90:93" ht="16.5">
      <c r="CL131" s="352"/>
      <c r="CM131" s="353"/>
      <c r="CN131" s="354"/>
      <c r="CO131" s="354"/>
    </row>
    <row r="132" spans="90:93" ht="16.5">
      <c r="CL132" s="352"/>
      <c r="CM132" s="353"/>
      <c r="CN132" s="354"/>
      <c r="CO132" s="354"/>
    </row>
    <row r="133" spans="90:93" ht="16.5">
      <c r="CL133" s="352"/>
      <c r="CM133" s="353"/>
      <c r="CN133" s="354"/>
      <c r="CO133" s="354"/>
    </row>
    <row r="134" spans="90:93" ht="16.5">
      <c r="CL134" s="352"/>
      <c r="CM134" s="353"/>
      <c r="CN134" s="354"/>
      <c r="CO134" s="354"/>
    </row>
    <row r="135" spans="90:93" ht="16.5">
      <c r="CL135" s="352"/>
      <c r="CM135" s="353"/>
      <c r="CN135" s="354"/>
      <c r="CO135" s="354"/>
    </row>
    <row r="136" spans="90:93" ht="16.5">
      <c r="CL136" s="352"/>
      <c r="CM136" s="353"/>
      <c r="CN136" s="354"/>
      <c r="CO136" s="354"/>
    </row>
    <row r="137" spans="90:93" ht="16.5">
      <c r="CL137" s="352"/>
      <c r="CM137" s="353"/>
      <c r="CN137" s="354"/>
      <c r="CO137" s="354"/>
    </row>
    <row r="138" spans="90:93" ht="16.5">
      <c r="CL138" s="352"/>
      <c r="CM138" s="353"/>
      <c r="CN138" s="354"/>
      <c r="CO138" s="354"/>
    </row>
    <row r="139" spans="90:93" ht="16.5">
      <c r="CL139" s="352"/>
      <c r="CM139" s="353"/>
      <c r="CN139" s="354"/>
      <c r="CO139" s="354"/>
    </row>
    <row r="140" spans="90:93" ht="16.5">
      <c r="CL140" s="352"/>
      <c r="CM140" s="353"/>
      <c r="CN140" s="354"/>
      <c r="CO140" s="354"/>
    </row>
    <row r="141" spans="90:93" ht="16.5">
      <c r="CL141" s="352"/>
      <c r="CM141" s="353"/>
      <c r="CN141" s="354"/>
      <c r="CO141" s="354"/>
    </row>
    <row r="142" spans="90:93" ht="16.5">
      <c r="CL142" s="352"/>
      <c r="CM142" s="353"/>
      <c r="CN142" s="354"/>
      <c r="CO142" s="354"/>
    </row>
    <row r="143" spans="90:93" ht="16.5">
      <c r="CL143" s="352"/>
      <c r="CM143" s="353"/>
      <c r="CN143" s="354"/>
      <c r="CO143" s="354"/>
    </row>
    <row r="144" spans="90:93" ht="16.5">
      <c r="CL144" s="352"/>
      <c r="CM144" s="353"/>
      <c r="CN144" s="354"/>
      <c r="CO144" s="354"/>
    </row>
    <row r="145" spans="90:93" ht="16.5">
      <c r="CL145" s="352"/>
      <c r="CM145" s="353"/>
      <c r="CN145" s="354"/>
      <c r="CO145" s="354"/>
    </row>
    <row r="146" spans="90:93" ht="16.5">
      <c r="CL146" s="352"/>
      <c r="CM146" s="353"/>
      <c r="CN146" s="354"/>
      <c r="CO146" s="354"/>
    </row>
    <row r="147" spans="90:93" ht="16.5">
      <c r="CL147" s="352"/>
      <c r="CM147" s="353"/>
      <c r="CN147" s="354"/>
      <c r="CO147" s="354"/>
    </row>
    <row r="148" spans="90:93" ht="16.5">
      <c r="CL148" s="352"/>
      <c r="CM148" s="353"/>
      <c r="CN148" s="354"/>
      <c r="CO148" s="354"/>
    </row>
    <row r="149" spans="90:93" ht="16.5">
      <c r="CL149" s="352"/>
      <c r="CM149" s="353"/>
      <c r="CN149" s="354"/>
      <c r="CO149" s="354"/>
    </row>
    <row r="150" spans="90:93" ht="16.5">
      <c r="CL150" s="352"/>
      <c r="CM150" s="353"/>
      <c r="CN150" s="354"/>
      <c r="CO150" s="354"/>
    </row>
    <row r="151" spans="90:93" ht="16.5">
      <c r="CL151" s="352"/>
      <c r="CM151" s="353"/>
      <c r="CN151" s="354"/>
      <c r="CO151" s="354"/>
    </row>
    <row r="152" spans="90:93" ht="16.5">
      <c r="CL152" s="352"/>
      <c r="CM152" s="353"/>
      <c r="CN152" s="354"/>
      <c r="CO152" s="354"/>
    </row>
    <row r="153" spans="90:93" ht="16.5">
      <c r="CL153" s="352"/>
      <c r="CM153" s="353"/>
      <c r="CN153" s="354"/>
      <c r="CO153" s="354"/>
    </row>
    <row r="154" spans="90:93" ht="16.5">
      <c r="CL154" s="352"/>
      <c r="CM154" s="353"/>
      <c r="CN154" s="354"/>
      <c r="CO154" s="354"/>
    </row>
    <row r="155" spans="90:93" ht="16.5">
      <c r="CL155" s="352"/>
      <c r="CM155" s="353"/>
      <c r="CN155" s="354"/>
      <c r="CO155" s="354"/>
    </row>
    <row r="156" spans="90:93" ht="16.5">
      <c r="CL156" s="352"/>
      <c r="CM156" s="353"/>
      <c r="CN156" s="354"/>
      <c r="CO156" s="354"/>
    </row>
    <row r="157" spans="90:93" ht="16.5">
      <c r="CL157" s="352"/>
      <c r="CM157" s="353"/>
      <c r="CN157" s="354"/>
      <c r="CO157" s="354"/>
    </row>
    <row r="158" spans="90:93" ht="16.5">
      <c r="CL158" s="352"/>
      <c r="CM158" s="353"/>
      <c r="CN158" s="354"/>
      <c r="CO158" s="354"/>
    </row>
    <row r="159" spans="90:93" ht="16.5">
      <c r="CL159" s="352"/>
      <c r="CM159" s="353"/>
      <c r="CN159" s="354"/>
      <c r="CO159" s="354"/>
    </row>
    <row r="160" spans="90:93" ht="16.5">
      <c r="CL160" s="352"/>
      <c r="CM160" s="353"/>
      <c r="CN160" s="354"/>
      <c r="CO160" s="354"/>
    </row>
    <row r="161" spans="90:93" ht="16.5">
      <c r="CL161" s="352"/>
      <c r="CM161" s="353"/>
      <c r="CN161" s="354"/>
      <c r="CO161" s="354"/>
    </row>
    <row r="162" spans="90:93" ht="16.5">
      <c r="CL162" s="352"/>
      <c r="CM162" s="353"/>
      <c r="CN162" s="354"/>
      <c r="CO162" s="354"/>
    </row>
    <row r="163" spans="90:93" ht="16.5">
      <c r="CL163" s="352"/>
      <c r="CM163" s="353"/>
      <c r="CN163" s="354"/>
      <c r="CO163" s="354"/>
    </row>
    <row r="164" spans="90:93" ht="16.5">
      <c r="CL164" s="352"/>
      <c r="CM164" s="353"/>
      <c r="CN164" s="354"/>
      <c r="CO164" s="354"/>
    </row>
    <row r="165" spans="90:93" ht="16.5">
      <c r="CL165" s="352"/>
      <c r="CM165" s="353"/>
      <c r="CN165" s="354"/>
      <c r="CO165" s="354"/>
    </row>
    <row r="166" spans="90:93" ht="16.5">
      <c r="CL166" s="352"/>
      <c r="CM166" s="353"/>
      <c r="CN166" s="354"/>
      <c r="CO166" s="354"/>
    </row>
    <row r="167" spans="90:93" ht="16.5">
      <c r="CL167" s="352"/>
      <c r="CM167" s="353"/>
      <c r="CN167" s="354"/>
      <c r="CO167" s="354"/>
    </row>
    <row r="168" spans="90:93" ht="16.5">
      <c r="CL168" s="352"/>
      <c r="CM168" s="353"/>
      <c r="CN168" s="354"/>
      <c r="CO168" s="354"/>
    </row>
    <row r="169" spans="90:93" ht="16.5">
      <c r="CL169" s="352"/>
      <c r="CM169" s="353"/>
      <c r="CN169" s="354"/>
      <c r="CO169" s="354"/>
    </row>
    <row r="170" spans="90:93" ht="16.5">
      <c r="CL170" s="352"/>
      <c r="CM170" s="353"/>
      <c r="CN170" s="354"/>
      <c r="CO170" s="354"/>
    </row>
    <row r="171" spans="90:93" ht="16.5">
      <c r="CL171" s="352"/>
      <c r="CM171" s="353"/>
      <c r="CN171" s="354"/>
      <c r="CO171" s="354"/>
    </row>
    <row r="172" spans="90:93" ht="16.5">
      <c r="CL172" s="352"/>
      <c r="CM172" s="353"/>
      <c r="CN172" s="354"/>
      <c r="CO172" s="354"/>
    </row>
    <row r="173" spans="90:93" ht="16.5">
      <c r="CL173" s="352"/>
      <c r="CM173" s="353"/>
      <c r="CN173" s="354"/>
      <c r="CO173" s="354"/>
    </row>
    <row r="174" spans="90:93" ht="16.5">
      <c r="CL174" s="352"/>
      <c r="CM174" s="353"/>
      <c r="CN174" s="354"/>
      <c r="CO174" s="354"/>
    </row>
    <row r="175" spans="90:93" ht="16.5">
      <c r="CL175" s="352"/>
      <c r="CM175" s="353"/>
      <c r="CN175" s="354"/>
      <c r="CO175" s="354"/>
    </row>
    <row r="176" spans="90:93" ht="16.5">
      <c r="CL176" s="352"/>
      <c r="CM176" s="353"/>
      <c r="CN176" s="354"/>
      <c r="CO176" s="354"/>
    </row>
    <row r="177" spans="90:93" ht="16.5">
      <c r="CL177" s="352"/>
      <c r="CM177" s="353"/>
      <c r="CN177" s="354"/>
      <c r="CO177" s="354"/>
    </row>
    <row r="178" spans="90:93" ht="16.5">
      <c r="CL178" s="352"/>
      <c r="CM178" s="353"/>
      <c r="CN178" s="354"/>
      <c r="CO178" s="354"/>
    </row>
    <row r="179" spans="90:93" ht="16.5">
      <c r="CL179" s="352"/>
      <c r="CM179" s="353"/>
      <c r="CN179" s="354"/>
      <c r="CO179" s="354"/>
    </row>
    <row r="180" spans="90:93" ht="16.5">
      <c r="CL180" s="352"/>
      <c r="CM180" s="353"/>
      <c r="CN180" s="354"/>
      <c r="CO180" s="354"/>
    </row>
    <row r="181" spans="90:93" ht="16.5">
      <c r="CL181" s="352"/>
      <c r="CM181" s="353"/>
      <c r="CN181" s="354"/>
      <c r="CO181" s="354"/>
    </row>
    <row r="182" spans="90:93" ht="16.5">
      <c r="CL182" s="352"/>
      <c r="CM182" s="353"/>
      <c r="CN182" s="354"/>
      <c r="CO182" s="354"/>
    </row>
    <row r="183" spans="90:93" ht="16.5">
      <c r="CL183" s="352"/>
      <c r="CM183" s="353"/>
      <c r="CN183" s="354"/>
      <c r="CO183" s="354"/>
    </row>
    <row r="184" spans="90:93" ht="16.5">
      <c r="CL184" s="352"/>
      <c r="CM184" s="353"/>
      <c r="CN184" s="354"/>
      <c r="CO184" s="354"/>
    </row>
    <row r="185" spans="90:93" ht="16.5">
      <c r="CL185" s="352"/>
      <c r="CM185" s="353"/>
      <c r="CN185" s="354"/>
      <c r="CO185" s="354"/>
    </row>
    <row r="186" spans="90:93" ht="16.5">
      <c r="CL186" s="352"/>
      <c r="CM186" s="353"/>
      <c r="CN186" s="354"/>
      <c r="CO186" s="354"/>
    </row>
    <row r="187" spans="90:93" ht="16.5">
      <c r="CL187" s="352"/>
      <c r="CM187" s="353"/>
      <c r="CN187" s="354"/>
      <c r="CO187" s="354"/>
    </row>
    <row r="188" spans="90:93" ht="16.5">
      <c r="CL188" s="352"/>
      <c r="CM188" s="353"/>
      <c r="CN188" s="354"/>
      <c r="CO188" s="354"/>
    </row>
    <row r="189" spans="90:93" ht="16.5">
      <c r="CL189" s="352"/>
      <c r="CM189" s="353"/>
      <c r="CN189" s="354"/>
      <c r="CO189" s="354"/>
    </row>
    <row r="190" spans="90:93" ht="16.5">
      <c r="CL190" s="352"/>
      <c r="CM190" s="353"/>
      <c r="CN190" s="354"/>
      <c r="CO190" s="354"/>
    </row>
    <row r="191" spans="90:93" ht="16.5">
      <c r="CL191" s="352"/>
      <c r="CM191" s="353"/>
      <c r="CN191" s="354"/>
      <c r="CO191" s="354"/>
    </row>
    <row r="192" spans="90:93" ht="16.5">
      <c r="CL192" s="352"/>
      <c r="CM192" s="353"/>
      <c r="CN192" s="354"/>
      <c r="CO192" s="354"/>
    </row>
    <row r="193" spans="90:93" ht="16.5">
      <c r="CL193" s="352"/>
      <c r="CM193" s="353"/>
      <c r="CN193" s="354"/>
      <c r="CO193" s="354"/>
    </row>
    <row r="194" spans="90:93" ht="16.5">
      <c r="CL194" s="352"/>
      <c r="CM194" s="353"/>
      <c r="CN194" s="354"/>
      <c r="CO194" s="354"/>
    </row>
    <row r="195" spans="90:93" ht="16.5">
      <c r="CL195" s="352"/>
      <c r="CM195" s="353"/>
      <c r="CN195" s="354"/>
      <c r="CO195" s="354"/>
    </row>
    <row r="196" spans="90:93" ht="16.5">
      <c r="CL196" s="352"/>
      <c r="CM196" s="353"/>
      <c r="CN196" s="354"/>
      <c r="CO196" s="354"/>
    </row>
    <row r="197" spans="90:93" ht="16.5">
      <c r="CL197" s="352"/>
      <c r="CM197" s="353"/>
      <c r="CN197" s="354"/>
      <c r="CO197" s="354"/>
    </row>
    <row r="198" spans="90:93" ht="16.5">
      <c r="CL198" s="352"/>
      <c r="CM198" s="353"/>
      <c r="CN198" s="354"/>
      <c r="CO198" s="354"/>
    </row>
    <row r="199" spans="90:93" ht="16.5">
      <c r="CL199" s="352"/>
      <c r="CM199" s="353"/>
      <c r="CN199" s="354"/>
      <c r="CO199" s="354"/>
    </row>
    <row r="200" spans="90:93" ht="16.5">
      <c r="CL200" s="352"/>
      <c r="CM200" s="353"/>
      <c r="CN200" s="354"/>
      <c r="CO200" s="354"/>
    </row>
    <row r="201" spans="90:93" ht="16.5">
      <c r="CL201" s="352"/>
      <c r="CM201" s="353"/>
      <c r="CN201" s="354"/>
      <c r="CO201" s="354"/>
    </row>
    <row r="202" spans="90:93" ht="16.5">
      <c r="CL202" s="352"/>
      <c r="CM202" s="353"/>
      <c r="CN202" s="354"/>
      <c r="CO202" s="354"/>
    </row>
    <row r="203" spans="90:93" ht="16.5">
      <c r="CL203" s="352"/>
      <c r="CM203" s="353"/>
      <c r="CN203" s="354"/>
      <c r="CO203" s="354"/>
    </row>
    <row r="204" spans="90:93" ht="16.5">
      <c r="CL204" s="352"/>
      <c r="CM204" s="353"/>
      <c r="CN204" s="354"/>
      <c r="CO204" s="354"/>
    </row>
    <row r="205" spans="90:93" ht="16.5">
      <c r="CL205" s="352"/>
      <c r="CM205" s="353"/>
      <c r="CN205" s="354"/>
      <c r="CO205" s="354"/>
    </row>
    <row r="206" spans="90:93" ht="16.5">
      <c r="CL206" s="352"/>
      <c r="CM206" s="353"/>
      <c r="CN206" s="354"/>
      <c r="CO206" s="354"/>
    </row>
    <row r="207" spans="90:93" ht="16.5">
      <c r="CL207" s="352"/>
      <c r="CM207" s="353"/>
      <c r="CN207" s="354"/>
      <c r="CO207" s="354"/>
    </row>
    <row r="208" spans="90:93" ht="16.5">
      <c r="CL208" s="352"/>
      <c r="CM208" s="353"/>
      <c r="CN208" s="354"/>
      <c r="CO208" s="354"/>
    </row>
    <row r="209" spans="90:93" ht="16.5">
      <c r="CL209" s="352"/>
      <c r="CM209" s="353"/>
      <c r="CN209" s="354"/>
      <c r="CO209" s="354"/>
    </row>
    <row r="210" spans="90:93" ht="16.5">
      <c r="CL210" s="352"/>
      <c r="CM210" s="353"/>
      <c r="CN210" s="354"/>
      <c r="CO210" s="354"/>
    </row>
    <row r="211" spans="90:93" ht="16.5">
      <c r="CL211" s="352"/>
      <c r="CM211" s="353"/>
      <c r="CN211" s="354"/>
      <c r="CO211" s="354"/>
    </row>
    <row r="212" spans="90:93" ht="16.5">
      <c r="CL212" s="352"/>
      <c r="CM212" s="353"/>
      <c r="CN212" s="354"/>
      <c r="CO212" s="354"/>
    </row>
    <row r="213" spans="90:93" ht="16.5">
      <c r="CL213" s="352"/>
      <c r="CM213" s="353"/>
      <c r="CN213" s="354"/>
      <c r="CO213" s="354"/>
    </row>
    <row r="214" spans="90:93" ht="16.5">
      <c r="CL214" s="352"/>
      <c r="CM214" s="353"/>
      <c r="CN214" s="354"/>
      <c r="CO214" s="354"/>
    </row>
    <row r="215" spans="90:93" ht="16.5">
      <c r="CL215" s="352"/>
      <c r="CM215" s="353"/>
      <c r="CN215" s="354"/>
      <c r="CO215" s="354"/>
    </row>
    <row r="216" spans="90:93" ht="16.5">
      <c r="CL216" s="352"/>
      <c r="CM216" s="353"/>
      <c r="CN216" s="354"/>
      <c r="CO216" s="354"/>
    </row>
    <row r="217" spans="90:93" ht="16.5">
      <c r="CL217" s="352"/>
      <c r="CM217" s="353"/>
      <c r="CN217" s="354"/>
      <c r="CO217" s="354"/>
    </row>
    <row r="218" spans="90:93" ht="16.5">
      <c r="CL218" s="352"/>
      <c r="CM218" s="353"/>
      <c r="CN218" s="354"/>
      <c r="CO218" s="354"/>
    </row>
    <row r="219" spans="90:93" ht="16.5">
      <c r="CL219" s="352"/>
      <c r="CM219" s="353"/>
      <c r="CN219" s="354"/>
      <c r="CO219" s="354"/>
    </row>
    <row r="220" spans="90:93" ht="16.5">
      <c r="CL220" s="352"/>
      <c r="CM220" s="353"/>
      <c r="CN220" s="354"/>
      <c r="CO220" s="354"/>
    </row>
    <row r="221" spans="90:93" ht="16.5">
      <c r="CL221" s="352"/>
      <c r="CM221" s="353"/>
      <c r="CN221" s="354"/>
      <c r="CO221" s="354"/>
    </row>
    <row r="222" spans="90:93" ht="16.5">
      <c r="CL222" s="352"/>
      <c r="CM222" s="353"/>
      <c r="CN222" s="354"/>
      <c r="CO222" s="354"/>
    </row>
    <row r="223" spans="90:93" ht="16.5">
      <c r="CL223" s="352"/>
      <c r="CM223" s="353"/>
      <c r="CN223" s="354"/>
      <c r="CO223" s="354"/>
    </row>
    <row r="224" spans="90:93" ht="16.5">
      <c r="CL224" s="352"/>
      <c r="CM224" s="353"/>
      <c r="CN224" s="354"/>
      <c r="CO224" s="354"/>
    </row>
    <row r="225" spans="90:93" ht="16.5">
      <c r="CL225" s="352"/>
      <c r="CM225" s="353"/>
      <c r="CN225" s="354"/>
      <c r="CO225" s="354"/>
    </row>
    <row r="226" spans="90:93" ht="16.5">
      <c r="CL226" s="352"/>
      <c r="CM226" s="353"/>
      <c r="CN226" s="354"/>
      <c r="CO226" s="354"/>
    </row>
    <row r="227" spans="90:93" ht="16.5">
      <c r="CL227" s="352"/>
      <c r="CM227" s="353"/>
      <c r="CN227" s="354"/>
      <c r="CO227" s="354"/>
    </row>
    <row r="228" spans="90:93" ht="16.5">
      <c r="CL228" s="352"/>
      <c r="CM228" s="353"/>
      <c r="CN228" s="354"/>
      <c r="CO228" s="354"/>
    </row>
    <row r="229" spans="90:93" ht="16.5">
      <c r="CL229" s="352"/>
      <c r="CM229" s="353"/>
      <c r="CN229" s="354"/>
      <c r="CO229" s="354"/>
    </row>
    <row r="230" spans="90:93" ht="16.5">
      <c r="CL230" s="352"/>
      <c r="CM230" s="353"/>
      <c r="CN230" s="354"/>
      <c r="CO230" s="354"/>
    </row>
    <row r="231" spans="90:93" ht="16.5">
      <c r="CL231" s="352"/>
      <c r="CM231" s="353"/>
      <c r="CN231" s="354"/>
      <c r="CO231" s="354"/>
    </row>
    <row r="232" spans="90:93" ht="16.5">
      <c r="CL232" s="352"/>
      <c r="CM232" s="353"/>
      <c r="CN232" s="354"/>
      <c r="CO232" s="354"/>
    </row>
    <row r="233" spans="90:93" ht="16.5">
      <c r="CL233" s="352"/>
      <c r="CM233" s="353"/>
      <c r="CN233" s="354"/>
      <c r="CO233" s="354"/>
    </row>
    <row r="234" spans="90:93" ht="16.5">
      <c r="CL234" s="352"/>
      <c r="CM234" s="353"/>
      <c r="CN234" s="354"/>
      <c r="CO234" s="354"/>
    </row>
    <row r="235" spans="90:93" ht="16.5">
      <c r="CL235" s="352"/>
      <c r="CM235" s="353"/>
      <c r="CN235" s="354"/>
      <c r="CO235" s="354"/>
    </row>
    <row r="236" spans="90:93" ht="16.5">
      <c r="CL236" s="352"/>
      <c r="CM236" s="353"/>
      <c r="CN236" s="354"/>
      <c r="CO236" s="354"/>
    </row>
    <row r="237" spans="90:93" ht="16.5">
      <c r="CL237" s="352"/>
      <c r="CM237" s="353"/>
      <c r="CN237" s="354"/>
      <c r="CO237" s="354"/>
    </row>
    <row r="238" spans="90:93" ht="16.5">
      <c r="CL238" s="352"/>
      <c r="CM238" s="353"/>
      <c r="CN238" s="354"/>
      <c r="CO238" s="354"/>
    </row>
    <row r="239" spans="90:93" ht="16.5">
      <c r="CL239" s="352"/>
      <c r="CM239" s="353"/>
      <c r="CN239" s="354"/>
      <c r="CO239" s="354"/>
    </row>
    <row r="240" spans="90:93" ht="16.5">
      <c r="CL240" s="352"/>
      <c r="CM240" s="353"/>
      <c r="CN240" s="354"/>
      <c r="CO240" s="354"/>
    </row>
    <row r="241" spans="90:93" ht="16.5">
      <c r="CL241" s="352"/>
      <c r="CM241" s="353"/>
      <c r="CN241" s="354"/>
      <c r="CO241" s="354"/>
    </row>
    <row r="242" spans="90:93" ht="16.5">
      <c r="CL242" s="352"/>
      <c r="CM242" s="353"/>
      <c r="CN242" s="354"/>
      <c r="CO242" s="354"/>
    </row>
    <row r="243" spans="90:93" ht="16.5">
      <c r="CL243" s="352"/>
      <c r="CM243" s="353"/>
      <c r="CN243" s="354"/>
      <c r="CO243" s="354"/>
    </row>
    <row r="244" spans="90:93" ht="16.5">
      <c r="CL244" s="352"/>
      <c r="CM244" s="353"/>
      <c r="CN244" s="354"/>
      <c r="CO244" s="354"/>
    </row>
    <row r="245" spans="90:93" ht="16.5">
      <c r="CL245" s="352"/>
      <c r="CM245" s="353"/>
      <c r="CN245" s="354"/>
      <c r="CO245" s="354"/>
    </row>
    <row r="246" spans="90:93" ht="16.5">
      <c r="CL246" s="352"/>
      <c r="CM246" s="353"/>
      <c r="CN246" s="354"/>
      <c r="CO246" s="354"/>
    </row>
    <row r="247" spans="90:93" ht="16.5">
      <c r="CL247" s="352"/>
      <c r="CM247" s="353"/>
      <c r="CN247" s="354"/>
      <c r="CO247" s="354"/>
    </row>
    <row r="248" spans="90:93" ht="16.5">
      <c r="CL248" s="352"/>
      <c r="CM248" s="353"/>
      <c r="CN248" s="354"/>
      <c r="CO248" s="354"/>
    </row>
    <row r="249" spans="90:93" ht="16.5">
      <c r="CL249" s="352"/>
      <c r="CM249" s="353"/>
      <c r="CN249" s="354"/>
      <c r="CO249" s="354"/>
    </row>
    <row r="250" spans="90:93" ht="16.5">
      <c r="CL250" s="352"/>
      <c r="CM250" s="353"/>
      <c r="CN250" s="354"/>
      <c r="CO250" s="354"/>
    </row>
    <row r="251" spans="90:93" ht="16.5">
      <c r="CL251" s="352"/>
      <c r="CM251" s="353"/>
      <c r="CN251" s="354"/>
      <c r="CO251" s="354"/>
    </row>
    <row r="252" spans="90:93" ht="16.5">
      <c r="CL252" s="352"/>
      <c r="CM252" s="353"/>
      <c r="CN252" s="354"/>
      <c r="CO252" s="354"/>
    </row>
    <row r="253" spans="90:93" ht="16.5">
      <c r="CL253" s="352"/>
      <c r="CM253" s="353"/>
      <c r="CN253" s="354"/>
      <c r="CO253" s="354"/>
    </row>
    <row r="254" spans="90:93" ht="16.5">
      <c r="CL254" s="352"/>
      <c r="CM254" s="353"/>
      <c r="CN254" s="354"/>
      <c r="CO254" s="354"/>
    </row>
    <row r="255" spans="90:93" ht="16.5">
      <c r="CL255" s="352"/>
      <c r="CM255" s="353"/>
      <c r="CN255" s="354"/>
      <c r="CO255" s="354"/>
    </row>
    <row r="256" spans="90:93" ht="16.5">
      <c r="CL256" s="352"/>
      <c r="CM256" s="353"/>
      <c r="CN256" s="354"/>
      <c r="CO256" s="354"/>
    </row>
    <row r="257" spans="90:93" ht="16.5">
      <c r="CL257" s="352"/>
      <c r="CM257" s="353"/>
      <c r="CN257" s="354"/>
      <c r="CO257" s="354"/>
    </row>
    <row r="258" spans="90:93" ht="16.5">
      <c r="CL258" s="352"/>
      <c r="CM258" s="353"/>
      <c r="CN258" s="354"/>
      <c r="CO258" s="354"/>
    </row>
    <row r="259" spans="90:93" ht="16.5">
      <c r="CL259" s="352"/>
      <c r="CM259" s="353"/>
      <c r="CN259" s="354"/>
      <c r="CO259" s="354"/>
    </row>
    <row r="260" spans="90:93" ht="16.5">
      <c r="CL260" s="352"/>
      <c r="CM260" s="353"/>
      <c r="CN260" s="354"/>
      <c r="CO260" s="354"/>
    </row>
    <row r="261" spans="90:93" ht="16.5">
      <c r="CL261" s="352"/>
      <c r="CM261" s="353"/>
      <c r="CN261" s="354"/>
      <c r="CO261" s="354"/>
    </row>
    <row r="262" spans="90:93" ht="16.5">
      <c r="CL262" s="352"/>
      <c r="CM262" s="353"/>
      <c r="CN262" s="354"/>
      <c r="CO262" s="354"/>
    </row>
    <row r="263" spans="90:93" ht="16.5">
      <c r="CL263" s="352"/>
      <c r="CM263" s="353"/>
      <c r="CN263" s="354"/>
      <c r="CO263" s="354"/>
    </row>
    <row r="264" spans="90:93" ht="16.5">
      <c r="CL264" s="352"/>
      <c r="CM264" s="353"/>
      <c r="CN264" s="354"/>
      <c r="CO264" s="354"/>
    </row>
    <row r="265" spans="90:93" ht="16.5">
      <c r="CL265" s="352"/>
      <c r="CM265" s="353"/>
      <c r="CN265" s="354"/>
      <c r="CO265" s="354"/>
    </row>
    <row r="266" spans="90:93" ht="16.5">
      <c r="CL266" s="352"/>
      <c r="CM266" s="353"/>
      <c r="CN266" s="354"/>
      <c r="CO266" s="354"/>
    </row>
    <row r="267" spans="90:93" ht="16.5">
      <c r="CL267" s="352"/>
      <c r="CM267" s="353"/>
      <c r="CN267" s="354"/>
      <c r="CO267" s="354"/>
    </row>
    <row r="268" spans="90:93" ht="16.5">
      <c r="CL268" s="352"/>
      <c r="CM268" s="353"/>
      <c r="CN268" s="354"/>
      <c r="CO268" s="354"/>
    </row>
    <row r="269" spans="90:93" ht="16.5">
      <c r="CL269" s="352"/>
      <c r="CM269" s="353"/>
      <c r="CN269" s="354"/>
      <c r="CO269" s="354"/>
    </row>
    <row r="270" spans="90:93" ht="16.5">
      <c r="CL270" s="352"/>
      <c r="CM270" s="353"/>
      <c r="CN270" s="354"/>
      <c r="CO270" s="354"/>
    </row>
    <row r="271" spans="90:93" ht="16.5">
      <c r="CL271" s="352"/>
      <c r="CM271" s="353"/>
      <c r="CN271" s="354"/>
      <c r="CO271" s="354"/>
    </row>
    <row r="272" spans="90:93" ht="16.5">
      <c r="CL272" s="352"/>
      <c r="CM272" s="353"/>
      <c r="CN272" s="354"/>
      <c r="CO272" s="354"/>
    </row>
    <row r="273" spans="90:93" ht="16.5">
      <c r="CL273" s="352"/>
      <c r="CM273" s="353"/>
      <c r="CN273" s="354"/>
      <c r="CO273" s="354"/>
    </row>
    <row r="274" spans="90:93" ht="16.5">
      <c r="CL274" s="352"/>
      <c r="CM274" s="353"/>
      <c r="CN274" s="354"/>
      <c r="CO274" s="354"/>
    </row>
    <row r="275" spans="90:93" ht="16.5">
      <c r="CL275" s="352"/>
      <c r="CM275" s="353"/>
      <c r="CN275" s="354"/>
      <c r="CO275" s="354"/>
    </row>
    <row r="276" spans="90:93" ht="16.5">
      <c r="CL276" s="352"/>
      <c r="CM276" s="353"/>
      <c r="CN276" s="354"/>
      <c r="CO276" s="354"/>
    </row>
    <row r="277" spans="90:93" ht="16.5">
      <c r="CL277" s="352"/>
      <c r="CM277" s="353"/>
      <c r="CN277" s="354"/>
      <c r="CO277" s="354"/>
    </row>
    <row r="278" spans="90:93" ht="16.5">
      <c r="CL278" s="352"/>
      <c r="CM278" s="353"/>
      <c r="CN278" s="354"/>
      <c r="CO278" s="354"/>
    </row>
    <row r="279" spans="90:93" ht="16.5">
      <c r="CL279" s="352"/>
      <c r="CM279" s="353"/>
      <c r="CN279" s="354"/>
      <c r="CO279" s="354"/>
    </row>
    <row r="280" spans="90:93" ht="16.5">
      <c r="CL280" s="352"/>
      <c r="CM280" s="353"/>
      <c r="CN280" s="354"/>
      <c r="CO280" s="354"/>
    </row>
    <row r="281" spans="90:93" ht="16.5">
      <c r="CL281" s="352"/>
      <c r="CM281" s="353"/>
      <c r="CN281" s="354"/>
      <c r="CO281" s="354"/>
    </row>
    <row r="282" spans="90:93" ht="16.5">
      <c r="CL282" s="352"/>
      <c r="CM282" s="353"/>
      <c r="CN282" s="354"/>
      <c r="CO282" s="354"/>
    </row>
    <row r="283" spans="90:93" ht="16.5">
      <c r="CL283" s="352"/>
      <c r="CM283" s="353"/>
      <c r="CN283" s="354"/>
      <c r="CO283" s="354"/>
    </row>
    <row r="284" spans="90:93" ht="16.5">
      <c r="CL284" s="352"/>
      <c r="CM284" s="353"/>
      <c r="CN284" s="354"/>
      <c r="CO284" s="354"/>
    </row>
    <row r="285" spans="90:93" ht="16.5">
      <c r="CL285" s="352"/>
      <c r="CM285" s="353"/>
      <c r="CN285" s="354"/>
      <c r="CO285" s="354"/>
    </row>
    <row r="286" spans="90:93" ht="16.5">
      <c r="CL286" s="352"/>
      <c r="CM286" s="353"/>
      <c r="CN286" s="354"/>
      <c r="CO286" s="354"/>
    </row>
    <row r="287" spans="90:93" ht="16.5">
      <c r="CL287" s="352"/>
      <c r="CM287" s="353"/>
      <c r="CN287" s="354"/>
      <c r="CO287" s="354"/>
    </row>
    <row r="288" spans="90:93" ht="16.5">
      <c r="CL288" s="352"/>
      <c r="CM288" s="353"/>
      <c r="CN288" s="354"/>
      <c r="CO288" s="354"/>
    </row>
    <row r="289" spans="90:93" ht="16.5">
      <c r="CL289" s="352"/>
      <c r="CM289" s="353"/>
      <c r="CN289" s="354"/>
      <c r="CO289" s="354"/>
    </row>
    <row r="290" spans="90:93" ht="16.5">
      <c r="CL290" s="352"/>
      <c r="CM290" s="353"/>
      <c r="CN290" s="354"/>
      <c r="CO290" s="354"/>
    </row>
    <row r="291" spans="90:93" ht="16.5">
      <c r="CL291" s="352"/>
      <c r="CM291" s="353"/>
      <c r="CN291" s="354"/>
      <c r="CO291" s="354"/>
    </row>
    <row r="292" spans="90:93" ht="16.5">
      <c r="CL292" s="352"/>
      <c r="CM292" s="353"/>
      <c r="CN292" s="354"/>
      <c r="CO292" s="354"/>
    </row>
    <row r="293" spans="90:93" ht="16.5">
      <c r="CL293" s="352"/>
      <c r="CM293" s="353"/>
      <c r="CN293" s="354"/>
      <c r="CO293" s="354"/>
    </row>
    <row r="294" spans="90:93" ht="16.5">
      <c r="CL294" s="352"/>
      <c r="CM294" s="353"/>
      <c r="CN294" s="354"/>
      <c r="CO294" s="354"/>
    </row>
    <row r="295" spans="90:93" ht="16.5">
      <c r="CL295" s="352"/>
      <c r="CM295" s="353"/>
      <c r="CN295" s="354"/>
      <c r="CO295" s="354"/>
    </row>
    <row r="296" spans="90:93" ht="16.5">
      <c r="CL296" s="352"/>
      <c r="CM296" s="353"/>
      <c r="CN296" s="354"/>
      <c r="CO296" s="354"/>
    </row>
    <row r="297" spans="90:93" ht="16.5">
      <c r="CL297" s="352"/>
      <c r="CM297" s="353"/>
      <c r="CN297" s="354"/>
      <c r="CO297" s="354"/>
    </row>
    <row r="298" spans="90:93" ht="16.5">
      <c r="CL298" s="352"/>
      <c r="CM298" s="353"/>
      <c r="CN298" s="354"/>
      <c r="CO298" s="354"/>
    </row>
    <row r="299" spans="90:93" ht="16.5">
      <c r="CL299" s="352"/>
      <c r="CM299" s="353"/>
      <c r="CN299" s="354"/>
      <c r="CO299" s="354"/>
    </row>
    <row r="300" spans="90:93" ht="16.5">
      <c r="CL300" s="352"/>
      <c r="CM300" s="353"/>
      <c r="CN300" s="354"/>
      <c r="CO300" s="354"/>
    </row>
    <row r="301" spans="90:93" ht="16.5">
      <c r="CL301" s="352"/>
      <c r="CM301" s="353"/>
      <c r="CN301" s="354"/>
      <c r="CO301" s="354"/>
    </row>
    <row r="302" spans="90:93" ht="16.5">
      <c r="CL302" s="352"/>
      <c r="CM302" s="353"/>
      <c r="CN302" s="354"/>
      <c r="CO302" s="354"/>
    </row>
    <row r="303" spans="90:93" ht="16.5">
      <c r="CL303" s="352"/>
      <c r="CM303" s="353"/>
      <c r="CN303" s="354"/>
      <c r="CO303" s="354"/>
    </row>
    <row r="304" spans="90:93" ht="16.5">
      <c r="CL304" s="352"/>
      <c r="CM304" s="353"/>
      <c r="CN304" s="354"/>
      <c r="CO304" s="354"/>
    </row>
    <row r="305" spans="90:93" ht="16.5">
      <c r="CL305" s="352"/>
      <c r="CM305" s="353"/>
      <c r="CN305" s="354"/>
      <c r="CO305" s="354"/>
    </row>
    <row r="306" spans="90:93" ht="16.5">
      <c r="CL306" s="352"/>
      <c r="CM306" s="353"/>
      <c r="CN306" s="354"/>
      <c r="CO306" s="354"/>
    </row>
    <row r="307" spans="90:93" ht="16.5">
      <c r="CL307" s="352"/>
      <c r="CM307" s="353"/>
      <c r="CN307" s="354"/>
      <c r="CO307" s="354"/>
    </row>
    <row r="308" spans="90:93" ht="16.5">
      <c r="CL308" s="352"/>
      <c r="CM308" s="353"/>
      <c r="CN308" s="354"/>
      <c r="CO308" s="354"/>
    </row>
    <row r="309" spans="90:93" ht="16.5">
      <c r="CL309" s="352"/>
      <c r="CM309" s="353"/>
      <c r="CN309" s="354"/>
      <c r="CO309" s="354"/>
    </row>
    <row r="310" spans="90:93" ht="16.5">
      <c r="CL310" s="352"/>
      <c r="CM310" s="353"/>
      <c r="CN310" s="354"/>
      <c r="CO310" s="354"/>
    </row>
    <row r="311" spans="90:93" ht="16.5">
      <c r="CL311" s="352"/>
      <c r="CM311" s="353"/>
      <c r="CN311" s="354"/>
      <c r="CO311" s="354"/>
    </row>
    <row r="312" spans="90:93" ht="16.5">
      <c r="CL312" s="352"/>
      <c r="CM312" s="353"/>
      <c r="CN312" s="354"/>
      <c r="CO312" s="354"/>
    </row>
    <row r="313" spans="90:93" ht="16.5">
      <c r="CL313" s="352"/>
      <c r="CM313" s="353"/>
      <c r="CN313" s="354"/>
      <c r="CO313" s="354"/>
    </row>
    <row r="314" spans="90:93" ht="16.5">
      <c r="CL314" s="352"/>
      <c r="CM314" s="353"/>
      <c r="CN314" s="354"/>
      <c r="CO314" s="354"/>
    </row>
    <row r="315" spans="90:93" ht="16.5">
      <c r="CL315" s="352"/>
      <c r="CM315" s="353"/>
      <c r="CN315" s="354"/>
      <c r="CO315" s="354"/>
    </row>
    <row r="316" spans="90:93" ht="16.5">
      <c r="CL316" s="352"/>
      <c r="CM316" s="353"/>
      <c r="CN316" s="354"/>
      <c r="CO316" s="354"/>
    </row>
    <row r="317" spans="90:93" ht="16.5">
      <c r="CL317" s="352"/>
      <c r="CM317" s="353"/>
      <c r="CN317" s="354"/>
      <c r="CO317" s="354"/>
    </row>
    <row r="318" spans="90:93" ht="16.5">
      <c r="CL318" s="352"/>
      <c r="CM318" s="353"/>
      <c r="CN318" s="354"/>
      <c r="CO318" s="354"/>
    </row>
    <row r="319" spans="90:93" ht="16.5">
      <c r="CL319" s="352"/>
      <c r="CM319" s="353"/>
      <c r="CN319" s="354"/>
      <c r="CO319" s="354"/>
    </row>
    <row r="320" spans="90:93" ht="16.5">
      <c r="CL320" s="352"/>
      <c r="CM320" s="353"/>
      <c r="CN320" s="354"/>
      <c r="CO320" s="354"/>
    </row>
    <row r="321" spans="90:93" ht="16.5">
      <c r="CL321" s="352"/>
      <c r="CM321" s="353"/>
      <c r="CN321" s="354"/>
      <c r="CO321" s="354"/>
    </row>
    <row r="322" spans="90:93" ht="16.5">
      <c r="CL322" s="352"/>
      <c r="CM322" s="353"/>
      <c r="CN322" s="354"/>
      <c r="CO322" s="354"/>
    </row>
    <row r="323" spans="90:93" ht="16.5">
      <c r="CL323" s="352"/>
      <c r="CM323" s="353"/>
      <c r="CN323" s="354"/>
      <c r="CO323" s="354"/>
    </row>
    <row r="324" spans="90:93" ht="16.5">
      <c r="CL324" s="352"/>
      <c r="CM324" s="353"/>
      <c r="CN324" s="354"/>
      <c r="CO324" s="354"/>
    </row>
    <row r="325" spans="90:93" ht="16.5">
      <c r="CL325" s="352"/>
      <c r="CM325" s="353"/>
      <c r="CN325" s="354"/>
      <c r="CO325" s="354"/>
    </row>
    <row r="326" spans="90:93" ht="16.5">
      <c r="CL326" s="352"/>
      <c r="CM326" s="353"/>
      <c r="CN326" s="354"/>
      <c r="CO326" s="354"/>
    </row>
    <row r="327" spans="90:93" ht="16.5">
      <c r="CL327" s="352"/>
      <c r="CM327" s="353"/>
      <c r="CN327" s="354"/>
      <c r="CO327" s="354"/>
    </row>
    <row r="328" spans="90:93" ht="16.5">
      <c r="CL328" s="352"/>
      <c r="CM328" s="353"/>
      <c r="CN328" s="354"/>
      <c r="CO328" s="354"/>
    </row>
    <row r="329" spans="90:93" ht="16.5">
      <c r="CL329" s="352"/>
      <c r="CM329" s="353"/>
      <c r="CN329" s="354"/>
      <c r="CO329" s="354"/>
    </row>
    <row r="330" spans="90:93" ht="16.5">
      <c r="CL330" s="352"/>
      <c r="CM330" s="353"/>
      <c r="CN330" s="354"/>
      <c r="CO330" s="354"/>
    </row>
    <row r="331" spans="90:93" ht="16.5">
      <c r="CL331" s="352"/>
      <c r="CM331" s="353"/>
      <c r="CN331" s="354"/>
      <c r="CO331" s="354"/>
    </row>
    <row r="332" spans="90:93" ht="16.5">
      <c r="CL332" s="352"/>
      <c r="CM332" s="353"/>
      <c r="CN332" s="354"/>
      <c r="CO332" s="354"/>
    </row>
    <row r="333" spans="90:93" ht="16.5">
      <c r="CL333" s="352"/>
      <c r="CM333" s="353"/>
      <c r="CN333" s="354"/>
      <c r="CO333" s="354"/>
    </row>
    <row r="334" spans="90:93" ht="16.5">
      <c r="CL334" s="352"/>
      <c r="CM334" s="353"/>
      <c r="CN334" s="354"/>
      <c r="CO334" s="354"/>
    </row>
    <row r="335" spans="90:93" ht="16.5">
      <c r="CL335" s="352"/>
      <c r="CM335" s="353"/>
      <c r="CN335" s="354"/>
      <c r="CO335" s="354"/>
    </row>
    <row r="336" spans="90:93" ht="16.5">
      <c r="CL336" s="352"/>
      <c r="CM336" s="353"/>
      <c r="CN336" s="354"/>
      <c r="CO336" s="354"/>
    </row>
    <row r="337" spans="90:93" ht="16.5">
      <c r="CL337" s="352"/>
      <c r="CM337" s="353"/>
      <c r="CN337" s="354"/>
      <c r="CO337" s="354"/>
    </row>
    <row r="338" spans="90:93" ht="16.5">
      <c r="CL338" s="352"/>
      <c r="CM338" s="353"/>
      <c r="CN338" s="354"/>
      <c r="CO338" s="354"/>
    </row>
    <row r="339" spans="90:93" ht="16.5">
      <c r="CL339" s="352"/>
      <c r="CM339" s="353"/>
      <c r="CN339" s="354"/>
      <c r="CO339" s="354"/>
    </row>
    <row r="340" spans="90:93" ht="16.5">
      <c r="CL340" s="352"/>
      <c r="CM340" s="353"/>
      <c r="CN340" s="354"/>
      <c r="CO340" s="354"/>
    </row>
    <row r="341" spans="90:93" ht="16.5">
      <c r="CL341" s="352"/>
      <c r="CM341" s="353"/>
      <c r="CN341" s="354"/>
      <c r="CO341" s="354"/>
    </row>
    <row r="342" spans="90:93" ht="16.5">
      <c r="CL342" s="352"/>
      <c r="CM342" s="353"/>
      <c r="CN342" s="354"/>
      <c r="CO342" s="354"/>
    </row>
    <row r="343" spans="90:93" ht="16.5">
      <c r="CL343" s="352"/>
      <c r="CM343" s="353"/>
      <c r="CN343" s="354"/>
      <c r="CO343" s="354"/>
    </row>
    <row r="344" spans="90:93" ht="16.5">
      <c r="CL344" s="352"/>
      <c r="CM344" s="353"/>
      <c r="CN344" s="354"/>
      <c r="CO344" s="354"/>
    </row>
    <row r="345" spans="90:93" ht="16.5">
      <c r="CL345" s="352"/>
      <c r="CM345" s="353"/>
      <c r="CN345" s="354"/>
      <c r="CO345" s="354"/>
    </row>
    <row r="346" spans="90:93" ht="16.5">
      <c r="CL346" s="352"/>
      <c r="CM346" s="353"/>
      <c r="CN346" s="354"/>
      <c r="CO346" s="354"/>
    </row>
    <row r="347" spans="90:93" ht="16.5">
      <c r="CL347" s="352"/>
      <c r="CM347" s="353"/>
      <c r="CN347" s="354"/>
      <c r="CO347" s="354"/>
    </row>
    <row r="348" spans="90:93" ht="16.5">
      <c r="CL348" s="352"/>
      <c r="CM348" s="353"/>
      <c r="CN348" s="354"/>
      <c r="CO348" s="354"/>
    </row>
    <row r="349" spans="90:93" ht="16.5">
      <c r="CL349" s="352"/>
      <c r="CM349" s="353"/>
      <c r="CN349" s="354"/>
      <c r="CO349" s="354"/>
    </row>
    <row r="350" spans="90:93" ht="16.5">
      <c r="CL350" s="352"/>
      <c r="CM350" s="353"/>
      <c r="CN350" s="354"/>
      <c r="CO350" s="354"/>
    </row>
    <row r="351" spans="90:93" ht="16.5">
      <c r="CL351" s="352"/>
      <c r="CM351" s="353"/>
      <c r="CN351" s="354"/>
      <c r="CO351" s="354"/>
    </row>
    <row r="352" spans="90:93" ht="16.5">
      <c r="CL352" s="352"/>
      <c r="CM352" s="353"/>
      <c r="CN352" s="354"/>
      <c r="CO352" s="354"/>
    </row>
    <row r="353" spans="90:93" ht="16.5">
      <c r="CL353" s="352"/>
      <c r="CM353" s="353"/>
      <c r="CN353" s="354"/>
      <c r="CO353" s="354"/>
    </row>
    <row r="354" spans="90:93" ht="16.5">
      <c r="CL354" s="352"/>
      <c r="CM354" s="353"/>
      <c r="CN354" s="354"/>
      <c r="CO354" s="354"/>
    </row>
    <row r="355" spans="90:93" ht="16.5">
      <c r="CL355" s="352"/>
      <c r="CM355" s="353"/>
      <c r="CN355" s="354"/>
      <c r="CO355" s="354"/>
    </row>
    <row r="356" spans="90:93" ht="16.5">
      <c r="CL356" s="352"/>
      <c r="CM356" s="353"/>
      <c r="CN356" s="354"/>
      <c r="CO356" s="354"/>
    </row>
    <row r="357" spans="90:93" ht="16.5">
      <c r="CL357" s="352"/>
      <c r="CM357" s="353"/>
      <c r="CN357" s="354"/>
      <c r="CO357" s="354"/>
    </row>
    <row r="358" spans="90:93" ht="16.5">
      <c r="CL358" s="352"/>
      <c r="CM358" s="353"/>
      <c r="CN358" s="354"/>
      <c r="CO358" s="354"/>
    </row>
    <row r="359" spans="90:93" ht="16.5">
      <c r="CL359" s="352"/>
      <c r="CM359" s="353"/>
      <c r="CN359" s="354"/>
      <c r="CO359" s="354"/>
    </row>
    <row r="360" spans="90:93" ht="16.5">
      <c r="CL360" s="352"/>
      <c r="CM360" s="353"/>
      <c r="CN360" s="354"/>
      <c r="CO360" s="354"/>
    </row>
    <row r="361" spans="90:93" ht="16.5">
      <c r="CL361" s="352"/>
      <c r="CM361" s="353"/>
      <c r="CN361" s="354"/>
      <c r="CO361" s="354"/>
    </row>
    <row r="362" spans="90:93" ht="16.5">
      <c r="CL362" s="352"/>
      <c r="CM362" s="353"/>
      <c r="CN362" s="354"/>
      <c r="CO362" s="354"/>
    </row>
    <row r="363" spans="90:93" ht="16.5">
      <c r="CL363" s="352"/>
      <c r="CM363" s="353"/>
      <c r="CN363" s="354"/>
      <c r="CO363" s="354"/>
    </row>
    <row r="364" spans="90:93" ht="16.5">
      <c r="CL364" s="352"/>
      <c r="CM364" s="353"/>
      <c r="CN364" s="354"/>
      <c r="CO364" s="354"/>
    </row>
    <row r="365" spans="90:93" ht="16.5">
      <c r="CL365" s="352"/>
      <c r="CM365" s="353"/>
      <c r="CN365" s="354"/>
      <c r="CO365" s="354"/>
    </row>
    <row r="366" spans="90:93" ht="16.5">
      <c r="CL366" s="352"/>
      <c r="CM366" s="353"/>
      <c r="CN366" s="354"/>
      <c r="CO366" s="354"/>
    </row>
    <row r="367" spans="90:93" ht="16.5">
      <c r="CL367" s="352"/>
      <c r="CM367" s="353"/>
      <c r="CN367" s="354"/>
      <c r="CO367" s="354"/>
    </row>
    <row r="368" spans="90:93" ht="16.5">
      <c r="CL368" s="352"/>
      <c r="CM368" s="353"/>
      <c r="CN368" s="354"/>
      <c r="CO368" s="354"/>
    </row>
    <row r="369" spans="90:93" ht="16.5">
      <c r="CL369" s="352"/>
      <c r="CM369" s="353"/>
      <c r="CN369" s="354"/>
      <c r="CO369" s="354"/>
    </row>
    <row r="370" spans="90:93" ht="16.5">
      <c r="CL370" s="352"/>
      <c r="CM370" s="353"/>
      <c r="CN370" s="354"/>
      <c r="CO370" s="354"/>
    </row>
    <row r="371" spans="90:93" ht="16.5">
      <c r="CL371" s="352"/>
      <c r="CM371" s="353"/>
      <c r="CN371" s="354"/>
      <c r="CO371" s="354"/>
    </row>
    <row r="372" spans="90:93" ht="16.5">
      <c r="CL372" s="352"/>
      <c r="CM372" s="353"/>
      <c r="CN372" s="354"/>
      <c r="CO372" s="354"/>
    </row>
    <row r="373" spans="90:93" ht="16.5">
      <c r="CL373" s="352"/>
      <c r="CM373" s="353"/>
      <c r="CN373" s="354"/>
      <c r="CO373" s="354"/>
    </row>
    <row r="374" spans="90:93" ht="16.5">
      <c r="CL374" s="352"/>
      <c r="CM374" s="353"/>
      <c r="CN374" s="354"/>
      <c r="CO374" s="354"/>
    </row>
    <row r="375" spans="90:93" ht="16.5">
      <c r="CL375" s="352"/>
      <c r="CM375" s="353"/>
      <c r="CN375" s="354"/>
      <c r="CO375" s="354"/>
    </row>
    <row r="376" spans="90:93" ht="16.5">
      <c r="CL376" s="352"/>
      <c r="CM376" s="353"/>
      <c r="CN376" s="354"/>
      <c r="CO376" s="354"/>
    </row>
    <row r="377" spans="90:93" ht="16.5">
      <c r="CL377" s="352"/>
      <c r="CM377" s="353"/>
      <c r="CN377" s="354"/>
      <c r="CO377" s="354"/>
    </row>
    <row r="378" spans="90:93" ht="16.5">
      <c r="CL378" s="352"/>
      <c r="CM378" s="353"/>
      <c r="CN378" s="354"/>
      <c r="CO378" s="354"/>
    </row>
    <row r="379" spans="90:93" ht="16.5">
      <c r="CL379" s="352"/>
      <c r="CM379" s="353"/>
      <c r="CN379" s="354"/>
      <c r="CO379" s="354"/>
    </row>
    <row r="380" spans="90:93" ht="16.5">
      <c r="CL380" s="352"/>
      <c r="CM380" s="353"/>
      <c r="CN380" s="354"/>
      <c r="CO380" s="354"/>
    </row>
    <row r="381" spans="90:93" ht="16.5">
      <c r="CL381" s="352"/>
      <c r="CM381" s="353"/>
      <c r="CN381" s="354"/>
      <c r="CO381" s="354"/>
    </row>
    <row r="382" spans="90:93" ht="16.5">
      <c r="CL382" s="352"/>
      <c r="CM382" s="353"/>
      <c r="CN382" s="354"/>
      <c r="CO382" s="354"/>
    </row>
    <row r="383" spans="90:93" ht="16.5">
      <c r="CL383" s="352"/>
      <c r="CM383" s="353"/>
      <c r="CN383" s="354"/>
      <c r="CO383" s="354"/>
    </row>
    <row r="384" spans="90:93" ht="16.5">
      <c r="CL384" s="352"/>
      <c r="CM384" s="353"/>
      <c r="CN384" s="354"/>
      <c r="CO384" s="354"/>
    </row>
    <row r="385" spans="90:93" ht="16.5">
      <c r="CL385" s="352"/>
      <c r="CM385" s="353"/>
      <c r="CN385" s="354"/>
      <c r="CO385" s="354"/>
    </row>
    <row r="386" spans="90:93" ht="16.5">
      <c r="CL386" s="352"/>
      <c r="CM386" s="353"/>
      <c r="CN386" s="354"/>
      <c r="CO386" s="354"/>
    </row>
    <row r="387" spans="90:93" ht="16.5">
      <c r="CL387" s="352"/>
      <c r="CM387" s="353"/>
      <c r="CN387" s="354"/>
      <c r="CO387" s="354"/>
    </row>
    <row r="388" spans="90:93" ht="16.5">
      <c r="CL388" s="352"/>
      <c r="CM388" s="353"/>
      <c r="CN388" s="354"/>
      <c r="CO388" s="354"/>
    </row>
    <row r="389" spans="90:93" ht="16.5">
      <c r="CL389" s="352"/>
      <c r="CM389" s="353"/>
      <c r="CN389" s="354"/>
      <c r="CO389" s="354"/>
    </row>
    <row r="390" spans="90:93" ht="16.5">
      <c r="CL390" s="352"/>
      <c r="CM390" s="353"/>
      <c r="CN390" s="354"/>
      <c r="CO390" s="354"/>
    </row>
    <row r="391" spans="90:93" ht="16.5">
      <c r="CL391" s="352"/>
      <c r="CM391" s="353"/>
      <c r="CN391" s="354"/>
      <c r="CO391" s="354"/>
    </row>
    <row r="392" spans="90:93" ht="16.5">
      <c r="CL392" s="352"/>
      <c r="CM392" s="353"/>
      <c r="CN392" s="354"/>
      <c r="CO392" s="354"/>
    </row>
    <row r="393" spans="90:93" ht="16.5">
      <c r="CL393" s="352"/>
      <c r="CM393" s="353"/>
      <c r="CN393" s="354"/>
      <c r="CO393" s="354"/>
    </row>
    <row r="394" spans="90:93" ht="16.5">
      <c r="CL394" s="352"/>
      <c r="CM394" s="353"/>
      <c r="CN394" s="354"/>
      <c r="CO394" s="354"/>
    </row>
    <row r="395" spans="90:93" ht="16.5">
      <c r="CL395" s="352"/>
      <c r="CM395" s="353"/>
      <c r="CN395" s="354"/>
      <c r="CO395" s="354"/>
    </row>
    <row r="396" spans="90:93" ht="16.5">
      <c r="CL396" s="352"/>
      <c r="CM396" s="353"/>
      <c r="CN396" s="354"/>
      <c r="CO396" s="354"/>
    </row>
    <row r="397" spans="90:93" ht="16.5">
      <c r="CL397" s="352"/>
      <c r="CM397" s="353"/>
      <c r="CN397" s="354"/>
      <c r="CO397" s="354"/>
    </row>
    <row r="398" spans="90:93" ht="16.5">
      <c r="CL398" s="352"/>
      <c r="CM398" s="353"/>
      <c r="CN398" s="354"/>
      <c r="CO398" s="354"/>
    </row>
    <row r="399" spans="90:93" ht="16.5">
      <c r="CL399" s="352"/>
      <c r="CM399" s="353"/>
      <c r="CN399" s="354"/>
      <c r="CO399" s="354"/>
    </row>
    <row r="400" spans="90:93" ht="16.5">
      <c r="CL400" s="352"/>
      <c r="CM400" s="353"/>
      <c r="CN400" s="354"/>
      <c r="CO400" s="354"/>
    </row>
    <row r="401" spans="90:93" ht="16.5">
      <c r="CL401" s="352"/>
      <c r="CM401" s="353"/>
      <c r="CN401" s="354"/>
      <c r="CO401" s="354"/>
    </row>
    <row r="402" spans="90:93" ht="16.5">
      <c r="CL402" s="352"/>
      <c r="CM402" s="353"/>
      <c r="CN402" s="354"/>
      <c r="CO402" s="354"/>
    </row>
    <row r="403" spans="90:93" ht="16.5">
      <c r="CL403" s="352"/>
      <c r="CM403" s="353"/>
      <c r="CN403" s="354"/>
      <c r="CO403" s="354"/>
    </row>
    <row r="404" spans="90:93" ht="16.5">
      <c r="CL404" s="352"/>
      <c r="CM404" s="353"/>
      <c r="CN404" s="354"/>
      <c r="CO404" s="354"/>
    </row>
    <row r="405" spans="90:93" ht="16.5">
      <c r="CL405" s="352"/>
      <c r="CM405" s="353"/>
      <c r="CN405" s="354"/>
      <c r="CO405" s="354"/>
    </row>
    <row r="406" spans="90:93" ht="16.5">
      <c r="CL406" s="352"/>
      <c r="CM406" s="353"/>
      <c r="CN406" s="354"/>
      <c r="CO406" s="354"/>
    </row>
    <row r="407" spans="90:93" ht="16.5">
      <c r="CL407" s="352"/>
      <c r="CM407" s="353"/>
      <c r="CN407" s="354"/>
      <c r="CO407" s="354"/>
    </row>
    <row r="408" spans="90:93" ht="16.5">
      <c r="CL408" s="352"/>
      <c r="CM408" s="353"/>
      <c r="CN408" s="354"/>
      <c r="CO408" s="354"/>
    </row>
    <row r="409" spans="90:93" ht="16.5">
      <c r="CL409" s="352"/>
      <c r="CM409" s="353"/>
      <c r="CN409" s="354"/>
      <c r="CO409" s="354"/>
    </row>
    <row r="410" spans="90:93" ht="16.5">
      <c r="CL410" s="352"/>
      <c r="CM410" s="353"/>
      <c r="CN410" s="354"/>
      <c r="CO410" s="354"/>
    </row>
    <row r="411" spans="90:93" ht="16.5">
      <c r="CL411" s="352"/>
      <c r="CM411" s="353"/>
      <c r="CN411" s="354"/>
      <c r="CO411" s="354"/>
    </row>
    <row r="412" spans="90:93" ht="16.5">
      <c r="CL412" s="352"/>
      <c r="CM412" s="353"/>
      <c r="CN412" s="354"/>
      <c r="CO412" s="354"/>
    </row>
    <row r="413" spans="90:93" ht="16.5">
      <c r="CL413" s="352"/>
      <c r="CM413" s="353"/>
      <c r="CN413" s="354"/>
      <c r="CO413" s="354"/>
    </row>
    <row r="414" spans="90:93" ht="16.5">
      <c r="CL414" s="352"/>
      <c r="CM414" s="353"/>
      <c r="CN414" s="354"/>
      <c r="CO414" s="354"/>
    </row>
    <row r="415" spans="90:93" ht="16.5">
      <c r="CL415" s="352"/>
      <c r="CM415" s="353"/>
      <c r="CN415" s="354"/>
      <c r="CO415" s="354"/>
    </row>
    <row r="416" spans="90:93" ht="16.5">
      <c r="CL416" s="352"/>
      <c r="CM416" s="353"/>
      <c r="CN416" s="354"/>
      <c r="CO416" s="354"/>
    </row>
    <row r="417" spans="90:93" ht="16.5">
      <c r="CL417" s="352"/>
      <c r="CM417" s="353"/>
      <c r="CN417" s="354"/>
      <c r="CO417" s="354"/>
    </row>
    <row r="418" spans="90:93" ht="16.5">
      <c r="CL418" s="352"/>
      <c r="CM418" s="353"/>
      <c r="CN418" s="354"/>
      <c r="CO418" s="354"/>
    </row>
    <row r="419" spans="90:93" ht="16.5">
      <c r="CL419" s="352"/>
      <c r="CM419" s="353"/>
      <c r="CN419" s="354"/>
      <c r="CO419" s="354"/>
    </row>
    <row r="420" spans="90:93" ht="16.5">
      <c r="CL420" s="352"/>
      <c r="CM420" s="353"/>
      <c r="CN420" s="354"/>
      <c r="CO420" s="354"/>
    </row>
    <row r="421" spans="90:93" ht="16.5">
      <c r="CL421" s="352"/>
      <c r="CM421" s="353"/>
      <c r="CN421" s="354"/>
      <c r="CO421" s="354"/>
    </row>
    <row r="422" spans="90:93" ht="16.5">
      <c r="CL422" s="352"/>
      <c r="CM422" s="353"/>
      <c r="CN422" s="354"/>
      <c r="CO422" s="354"/>
    </row>
    <row r="423" spans="90:93" ht="16.5">
      <c r="CL423" s="352"/>
      <c r="CM423" s="353"/>
      <c r="CN423" s="354"/>
      <c r="CO423" s="354"/>
    </row>
    <row r="424" spans="90:93" ht="16.5">
      <c r="CL424" s="352"/>
      <c r="CM424" s="353"/>
      <c r="CN424" s="354"/>
      <c r="CO424" s="354"/>
    </row>
    <row r="425" spans="90:93" ht="16.5">
      <c r="CL425" s="352"/>
      <c r="CM425" s="353"/>
      <c r="CN425" s="354"/>
      <c r="CO425" s="354"/>
    </row>
    <row r="426" spans="90:93" ht="16.5">
      <c r="CL426" s="352"/>
      <c r="CM426" s="353"/>
      <c r="CN426" s="354"/>
      <c r="CO426" s="354"/>
    </row>
    <row r="427" spans="90:93" ht="16.5">
      <c r="CL427" s="352"/>
      <c r="CM427" s="353"/>
      <c r="CN427" s="354"/>
      <c r="CO427" s="354"/>
    </row>
    <row r="428" spans="90:93" ht="16.5">
      <c r="CL428" s="352"/>
      <c r="CM428" s="353"/>
      <c r="CN428" s="354"/>
      <c r="CO428" s="354"/>
    </row>
    <row r="429" spans="90:93" ht="16.5">
      <c r="CL429" s="352"/>
      <c r="CM429" s="353"/>
      <c r="CN429" s="354"/>
      <c r="CO429" s="354"/>
    </row>
    <row r="430" spans="90:93" ht="16.5">
      <c r="CL430" s="352"/>
      <c r="CM430" s="353"/>
      <c r="CN430" s="354"/>
      <c r="CO430" s="354"/>
    </row>
    <row r="431" spans="90:93" ht="16.5">
      <c r="CL431" s="352"/>
      <c r="CM431" s="353"/>
      <c r="CN431" s="354"/>
      <c r="CO431" s="354"/>
    </row>
    <row r="432" spans="90:93" ht="16.5">
      <c r="CL432" s="352"/>
      <c r="CM432" s="353"/>
      <c r="CN432" s="354"/>
      <c r="CO432" s="354"/>
    </row>
    <row r="433" spans="90:93" ht="16.5">
      <c r="CL433" s="352"/>
      <c r="CM433" s="353"/>
      <c r="CN433" s="354"/>
      <c r="CO433" s="354"/>
    </row>
    <row r="434" spans="90:93" ht="16.5">
      <c r="CL434" s="352"/>
      <c r="CM434" s="353"/>
      <c r="CN434" s="354"/>
      <c r="CO434" s="354"/>
    </row>
    <row r="435" spans="90:93" ht="16.5">
      <c r="CL435" s="352"/>
      <c r="CM435" s="353"/>
      <c r="CN435" s="354"/>
      <c r="CO435" s="354"/>
    </row>
    <row r="436" spans="90:93" ht="16.5">
      <c r="CL436" s="352"/>
      <c r="CM436" s="353"/>
      <c r="CN436" s="354"/>
      <c r="CO436" s="354"/>
    </row>
    <row r="437" spans="90:93" ht="16.5">
      <c r="CL437" s="352"/>
      <c r="CM437" s="353"/>
      <c r="CN437" s="354"/>
      <c r="CO437" s="354"/>
    </row>
    <row r="438" spans="90:93" ht="16.5">
      <c r="CL438" s="352"/>
      <c r="CM438" s="353"/>
      <c r="CN438" s="354"/>
      <c r="CO438" s="354"/>
    </row>
    <row r="439" spans="90:93" ht="16.5">
      <c r="CL439" s="352"/>
      <c r="CM439" s="353"/>
      <c r="CN439" s="354"/>
      <c r="CO439" s="354"/>
    </row>
    <row r="440" spans="90:93" ht="16.5">
      <c r="CL440" s="352"/>
      <c r="CM440" s="353"/>
      <c r="CN440" s="354"/>
      <c r="CO440" s="354"/>
    </row>
    <row r="441" spans="90:93" ht="16.5">
      <c r="CL441" s="352"/>
      <c r="CM441" s="353"/>
      <c r="CN441" s="354"/>
      <c r="CO441" s="354"/>
    </row>
    <row r="442" spans="90:93" ht="16.5">
      <c r="CL442" s="352"/>
      <c r="CM442" s="353"/>
      <c r="CN442" s="354"/>
      <c r="CO442" s="354"/>
    </row>
    <row r="443" spans="90:93" ht="16.5">
      <c r="CL443" s="352"/>
      <c r="CM443" s="353"/>
      <c r="CN443" s="354"/>
      <c r="CO443" s="354"/>
    </row>
    <row r="444" spans="90:93" ht="16.5">
      <c r="CL444" s="352"/>
      <c r="CM444" s="353"/>
      <c r="CN444" s="354"/>
      <c r="CO444" s="354"/>
    </row>
    <row r="445" spans="90:93" ht="16.5">
      <c r="CL445" s="352"/>
      <c r="CM445" s="353"/>
      <c r="CN445" s="354"/>
      <c r="CO445" s="354"/>
    </row>
    <row r="446" spans="90:93" ht="16.5">
      <c r="CL446" s="352"/>
      <c r="CM446" s="353"/>
      <c r="CN446" s="354"/>
      <c r="CO446" s="354"/>
    </row>
    <row r="447" spans="90:93" ht="16.5">
      <c r="CL447" s="352"/>
      <c r="CM447" s="353"/>
      <c r="CN447" s="354"/>
      <c r="CO447" s="354"/>
    </row>
    <row r="448" spans="90:93" ht="16.5">
      <c r="CL448" s="352"/>
      <c r="CM448" s="353"/>
      <c r="CN448" s="354"/>
      <c r="CO448" s="354"/>
    </row>
    <row r="449" spans="90:93" ht="16.5">
      <c r="CL449" s="352"/>
      <c r="CM449" s="353"/>
      <c r="CN449" s="354"/>
      <c r="CO449" s="354"/>
    </row>
    <row r="450" spans="90:93" ht="16.5">
      <c r="CL450" s="352"/>
      <c r="CM450" s="353"/>
      <c r="CN450" s="354"/>
      <c r="CO450" s="354"/>
    </row>
    <row r="451" spans="90:93" ht="16.5">
      <c r="CL451" s="352"/>
      <c r="CM451" s="353"/>
      <c r="CN451" s="354"/>
      <c r="CO451" s="354"/>
    </row>
    <row r="452" spans="90:93" ht="16.5">
      <c r="CL452" s="352"/>
      <c r="CM452" s="353"/>
      <c r="CN452" s="354"/>
      <c r="CO452" s="354"/>
    </row>
    <row r="453" spans="90:93" ht="16.5">
      <c r="CL453" s="352"/>
      <c r="CM453" s="353"/>
      <c r="CN453" s="354"/>
      <c r="CO453" s="354"/>
    </row>
    <row r="454" spans="90:93" ht="16.5">
      <c r="CL454" s="352"/>
      <c r="CM454" s="353"/>
      <c r="CN454" s="354"/>
      <c r="CO454" s="354"/>
    </row>
    <row r="455" spans="90:93" ht="16.5">
      <c r="CL455" s="352"/>
      <c r="CM455" s="353"/>
      <c r="CN455" s="354"/>
      <c r="CO455" s="354"/>
    </row>
    <row r="456" spans="90:93" ht="16.5">
      <c r="CL456" s="352"/>
      <c r="CM456" s="353"/>
      <c r="CN456" s="354"/>
      <c r="CO456" s="354"/>
    </row>
    <row r="457" spans="90:93" ht="16.5">
      <c r="CL457" s="352"/>
      <c r="CM457" s="353"/>
      <c r="CN457" s="354"/>
      <c r="CO457" s="354"/>
    </row>
    <row r="458" spans="90:93" ht="16.5">
      <c r="CL458" s="352"/>
      <c r="CM458" s="353"/>
      <c r="CN458" s="354"/>
      <c r="CO458" s="354"/>
    </row>
    <row r="459" spans="90:93" ht="16.5">
      <c r="CL459" s="352"/>
      <c r="CM459" s="353"/>
      <c r="CN459" s="354"/>
      <c r="CO459" s="354"/>
    </row>
    <row r="460" spans="90:93" ht="16.5">
      <c r="CL460" s="352"/>
      <c r="CM460" s="353"/>
      <c r="CN460" s="354"/>
      <c r="CO460" s="354"/>
    </row>
    <row r="461" spans="90:93" ht="16.5">
      <c r="CL461" s="352"/>
      <c r="CM461" s="353"/>
      <c r="CN461" s="354"/>
      <c r="CO461" s="354"/>
    </row>
    <row r="462" spans="90:93" ht="16.5">
      <c r="CL462" s="352"/>
      <c r="CM462" s="353"/>
      <c r="CN462" s="354"/>
      <c r="CO462" s="354"/>
    </row>
    <row r="463" spans="90:93" ht="16.5">
      <c r="CL463" s="352"/>
      <c r="CM463" s="353"/>
      <c r="CN463" s="354"/>
      <c r="CO463" s="354"/>
    </row>
    <row r="464" spans="90:93" ht="16.5">
      <c r="CL464" s="352"/>
      <c r="CM464" s="353"/>
      <c r="CN464" s="354"/>
      <c r="CO464" s="354"/>
    </row>
    <row r="465" spans="90:93" ht="16.5">
      <c r="CL465" s="352"/>
      <c r="CM465" s="353"/>
      <c r="CN465" s="354"/>
      <c r="CO465" s="354"/>
    </row>
    <row r="466" spans="90:93" ht="16.5">
      <c r="CL466" s="352"/>
      <c r="CM466" s="353"/>
      <c r="CN466" s="354"/>
      <c r="CO466" s="354"/>
    </row>
    <row r="467" spans="90:93" ht="16.5">
      <c r="CL467" s="352"/>
      <c r="CM467" s="353"/>
      <c r="CN467" s="354"/>
      <c r="CO467" s="354"/>
    </row>
    <row r="468" spans="90:93" ht="16.5">
      <c r="CL468" s="352"/>
      <c r="CM468" s="353"/>
      <c r="CN468" s="354"/>
      <c r="CO468" s="354"/>
    </row>
    <row r="469" spans="90:93" ht="16.5">
      <c r="CL469" s="352"/>
      <c r="CM469" s="353"/>
      <c r="CN469" s="354"/>
      <c r="CO469" s="354"/>
    </row>
    <row r="470" spans="90:93" ht="16.5">
      <c r="CL470" s="352"/>
      <c r="CM470" s="353"/>
      <c r="CN470" s="354"/>
      <c r="CO470" s="354"/>
    </row>
    <row r="471" spans="90:93" ht="16.5">
      <c r="CL471" s="352"/>
      <c r="CM471" s="353"/>
      <c r="CN471" s="354"/>
      <c r="CO471" s="354"/>
    </row>
    <row r="472" spans="90:93" ht="16.5">
      <c r="CL472" s="352"/>
      <c r="CM472" s="353"/>
      <c r="CN472" s="354"/>
      <c r="CO472" s="354"/>
    </row>
    <row r="473" spans="90:93" ht="16.5">
      <c r="CL473" s="352"/>
      <c r="CM473" s="353"/>
      <c r="CN473" s="354"/>
      <c r="CO473" s="354"/>
    </row>
    <row r="474" spans="90:93" ht="16.5">
      <c r="CL474" s="352"/>
      <c r="CM474" s="353"/>
      <c r="CN474" s="354"/>
      <c r="CO474" s="354"/>
    </row>
    <row r="475" spans="90:93" ht="16.5">
      <c r="CL475" s="352"/>
      <c r="CM475" s="353"/>
      <c r="CN475" s="354"/>
      <c r="CO475" s="354"/>
    </row>
    <row r="476" spans="90:93" ht="16.5">
      <c r="CL476" s="352"/>
      <c r="CM476" s="353"/>
      <c r="CN476" s="354"/>
      <c r="CO476" s="354"/>
    </row>
    <row r="477" spans="90:93" ht="16.5">
      <c r="CL477" s="352"/>
      <c r="CM477" s="353"/>
      <c r="CN477" s="354"/>
      <c r="CO477" s="354"/>
    </row>
    <row r="478" spans="90:93" ht="16.5">
      <c r="CL478" s="352"/>
      <c r="CM478" s="353"/>
      <c r="CN478" s="354"/>
      <c r="CO478" s="354"/>
    </row>
    <row r="479" spans="90:93" ht="16.5">
      <c r="CL479" s="352"/>
      <c r="CM479" s="353"/>
      <c r="CN479" s="354"/>
      <c r="CO479" s="354"/>
    </row>
    <row r="480" spans="90:93" ht="16.5">
      <c r="CL480" s="352"/>
      <c r="CM480" s="353"/>
      <c r="CN480" s="354"/>
      <c r="CO480" s="354"/>
    </row>
    <row r="481" spans="90:93" ht="16.5">
      <c r="CL481" s="352"/>
      <c r="CM481" s="353"/>
      <c r="CN481" s="354"/>
      <c r="CO481" s="354"/>
    </row>
    <row r="482" spans="90:93" ht="16.5">
      <c r="CL482" s="352"/>
      <c r="CM482" s="353"/>
      <c r="CN482" s="354"/>
      <c r="CO482" s="354"/>
    </row>
    <row r="483" spans="90:93" ht="16.5">
      <c r="CL483" s="352"/>
      <c r="CM483" s="353"/>
      <c r="CN483" s="354"/>
      <c r="CO483" s="354"/>
    </row>
    <row r="484" spans="90:93" ht="16.5">
      <c r="CL484" s="352"/>
      <c r="CM484" s="353"/>
      <c r="CN484" s="354"/>
      <c r="CO484" s="354"/>
    </row>
    <row r="485" spans="90:93" ht="16.5">
      <c r="CL485" s="352"/>
      <c r="CM485" s="353"/>
      <c r="CN485" s="354"/>
      <c r="CO485" s="354"/>
    </row>
    <row r="486" spans="90:93" ht="16.5">
      <c r="CL486" s="352"/>
      <c r="CM486" s="353"/>
      <c r="CN486" s="354"/>
      <c r="CO486" s="354"/>
    </row>
    <row r="487" spans="90:93" ht="16.5">
      <c r="CL487" s="352"/>
      <c r="CM487" s="353"/>
      <c r="CN487" s="354"/>
      <c r="CO487" s="354"/>
    </row>
    <row r="488" spans="90:93" ht="16.5">
      <c r="CL488" s="352"/>
      <c r="CM488" s="353"/>
      <c r="CN488" s="354"/>
      <c r="CO488" s="354"/>
    </row>
    <row r="489" spans="90:93" ht="16.5">
      <c r="CL489" s="352"/>
      <c r="CM489" s="353"/>
      <c r="CN489" s="354"/>
      <c r="CO489" s="354"/>
    </row>
    <row r="490" spans="90:93" ht="16.5">
      <c r="CL490" s="352"/>
      <c r="CM490" s="353"/>
      <c r="CN490" s="354"/>
      <c r="CO490" s="354"/>
    </row>
    <row r="491" spans="90:93" ht="16.5">
      <c r="CL491" s="352"/>
      <c r="CM491" s="353"/>
      <c r="CN491" s="354"/>
      <c r="CO491" s="354"/>
    </row>
    <row r="492" spans="90:93" ht="16.5">
      <c r="CL492" s="352"/>
      <c r="CM492" s="353"/>
      <c r="CN492" s="354"/>
      <c r="CO492" s="354"/>
    </row>
    <row r="493" spans="90:93" ht="16.5">
      <c r="CL493" s="352"/>
      <c r="CM493" s="353"/>
      <c r="CN493" s="354"/>
      <c r="CO493" s="354"/>
    </row>
    <row r="494" spans="90:93" ht="16.5">
      <c r="CL494" s="352"/>
      <c r="CM494" s="353"/>
      <c r="CN494" s="354"/>
      <c r="CO494" s="354"/>
    </row>
    <row r="495" spans="90:93" ht="16.5">
      <c r="CL495" s="352"/>
      <c r="CM495" s="353"/>
      <c r="CN495" s="354"/>
      <c r="CO495" s="354"/>
    </row>
    <row r="496" spans="90:93" ht="16.5">
      <c r="CL496" s="352"/>
      <c r="CM496" s="353"/>
      <c r="CN496" s="354"/>
      <c r="CO496" s="354"/>
    </row>
    <row r="497" spans="90:93" ht="16.5">
      <c r="CL497" s="352"/>
      <c r="CM497" s="353"/>
      <c r="CN497" s="354"/>
      <c r="CO497" s="354"/>
    </row>
    <row r="498" spans="90:93" ht="16.5">
      <c r="CL498" s="352"/>
      <c r="CM498" s="353"/>
      <c r="CN498" s="354"/>
      <c r="CO498" s="354"/>
    </row>
    <row r="499" spans="90:93" ht="16.5">
      <c r="CL499" s="352"/>
      <c r="CM499" s="353"/>
      <c r="CN499" s="354"/>
      <c r="CO499" s="354"/>
    </row>
    <row r="500" spans="90:93" ht="16.5">
      <c r="CL500" s="352"/>
      <c r="CM500" s="353"/>
      <c r="CN500" s="354"/>
      <c r="CO500" s="354"/>
    </row>
    <row r="501" spans="90:93" ht="16.5">
      <c r="CL501" s="352"/>
      <c r="CM501" s="353"/>
      <c r="CN501" s="354"/>
      <c r="CO501" s="354"/>
    </row>
    <row r="502" spans="90:93" ht="16.5">
      <c r="CL502" s="352"/>
      <c r="CM502" s="353"/>
      <c r="CN502" s="354"/>
      <c r="CO502" s="354"/>
    </row>
    <row r="503" spans="90:93" ht="16.5">
      <c r="CL503" s="352"/>
      <c r="CM503" s="353"/>
      <c r="CN503" s="354"/>
      <c r="CO503" s="354"/>
    </row>
    <row r="504" spans="90:93" ht="16.5">
      <c r="CL504" s="352"/>
      <c r="CM504" s="353"/>
      <c r="CN504" s="354"/>
      <c r="CO504" s="354"/>
    </row>
    <row r="505" spans="90:93" ht="16.5">
      <c r="CL505" s="352"/>
      <c r="CM505" s="353"/>
      <c r="CN505" s="354"/>
      <c r="CO505" s="354"/>
    </row>
    <row r="506" spans="90:93" ht="16.5">
      <c r="CL506" s="352"/>
      <c r="CM506" s="353"/>
      <c r="CN506" s="354"/>
      <c r="CO506" s="354"/>
    </row>
    <row r="507" spans="90:93" ht="16.5">
      <c r="CL507" s="352"/>
      <c r="CM507" s="353"/>
      <c r="CN507" s="354"/>
      <c r="CO507" s="354"/>
    </row>
    <row r="508" spans="90:93" ht="16.5">
      <c r="CL508" s="352"/>
      <c r="CM508" s="353"/>
      <c r="CN508" s="354"/>
      <c r="CO508" s="354"/>
    </row>
    <row r="509" spans="90:93" ht="16.5">
      <c r="CL509" s="352"/>
      <c r="CM509" s="353"/>
      <c r="CN509" s="354"/>
      <c r="CO509" s="354"/>
    </row>
    <row r="510" spans="90:93" ht="16.5">
      <c r="CL510" s="352"/>
      <c r="CM510" s="353"/>
      <c r="CN510" s="354"/>
      <c r="CO510" s="354"/>
    </row>
    <row r="511" spans="90:93" ht="16.5">
      <c r="CL511" s="352"/>
      <c r="CM511" s="353"/>
      <c r="CN511" s="354"/>
      <c r="CO511" s="354"/>
    </row>
    <row r="512" spans="90:93" ht="16.5">
      <c r="CL512" s="352"/>
      <c r="CM512" s="353"/>
      <c r="CN512" s="354"/>
      <c r="CO512" s="354"/>
    </row>
    <row r="513" spans="90:93" ht="16.5">
      <c r="CL513" s="352"/>
      <c r="CM513" s="353"/>
      <c r="CN513" s="354"/>
      <c r="CO513" s="354"/>
    </row>
    <row r="514" spans="90:93" ht="16.5">
      <c r="CL514" s="352"/>
      <c r="CM514" s="353"/>
      <c r="CN514" s="354"/>
      <c r="CO514" s="354"/>
    </row>
    <row r="515" spans="90:93" ht="16.5">
      <c r="CL515" s="352"/>
      <c r="CM515" s="353"/>
      <c r="CN515" s="354"/>
      <c r="CO515" s="354"/>
    </row>
    <row r="516" spans="90:93" ht="16.5">
      <c r="CL516" s="352"/>
      <c r="CM516" s="353"/>
      <c r="CN516" s="354"/>
      <c r="CO516" s="354"/>
    </row>
    <row r="517" spans="90:93" ht="16.5">
      <c r="CL517" s="352"/>
      <c r="CM517" s="353"/>
      <c r="CN517" s="354"/>
      <c r="CO517" s="354"/>
    </row>
    <row r="518" spans="90:93" ht="16.5">
      <c r="CL518" s="352"/>
      <c r="CM518" s="353"/>
      <c r="CN518" s="354"/>
      <c r="CO518" s="354"/>
    </row>
    <row r="519" spans="90:93" ht="16.5">
      <c r="CL519" s="352"/>
      <c r="CM519" s="353"/>
      <c r="CN519" s="354"/>
      <c r="CO519" s="354"/>
    </row>
    <row r="520" spans="90:93" ht="16.5">
      <c r="CL520" s="352"/>
      <c r="CM520" s="353"/>
      <c r="CN520" s="354"/>
      <c r="CO520" s="354"/>
    </row>
    <row r="521" spans="90:93" ht="16.5">
      <c r="CL521" s="352"/>
      <c r="CM521" s="353"/>
      <c r="CN521" s="354"/>
      <c r="CO521" s="354"/>
    </row>
    <row r="522" spans="90:93" ht="16.5">
      <c r="CL522" s="352"/>
      <c r="CM522" s="353"/>
      <c r="CN522" s="354"/>
      <c r="CO522" s="354"/>
    </row>
    <row r="523" spans="90:93" ht="16.5">
      <c r="CL523" s="352"/>
      <c r="CM523" s="353"/>
      <c r="CN523" s="354"/>
      <c r="CO523" s="354"/>
    </row>
    <row r="524" spans="90:93" ht="16.5">
      <c r="CL524" s="352"/>
      <c r="CM524" s="353"/>
      <c r="CN524" s="354"/>
      <c r="CO524" s="354"/>
    </row>
    <row r="525" spans="90:93" ht="16.5">
      <c r="CL525" s="352"/>
      <c r="CM525" s="353"/>
      <c r="CN525" s="354"/>
      <c r="CO525" s="354"/>
    </row>
    <row r="526" spans="90:93" ht="16.5">
      <c r="CL526" s="352"/>
      <c r="CM526" s="353"/>
      <c r="CN526" s="354"/>
      <c r="CO526" s="354"/>
    </row>
    <row r="527" spans="90:93" ht="16.5">
      <c r="CL527" s="352"/>
      <c r="CM527" s="353"/>
      <c r="CN527" s="354"/>
      <c r="CO527" s="354"/>
    </row>
    <row r="528" spans="90:93" ht="16.5">
      <c r="CL528" s="352"/>
      <c r="CM528" s="353"/>
      <c r="CN528" s="354"/>
      <c r="CO528" s="354"/>
    </row>
    <row r="529" spans="90:93" ht="16.5">
      <c r="CL529" s="352"/>
      <c r="CM529" s="353"/>
      <c r="CN529" s="354"/>
      <c r="CO529" s="354"/>
    </row>
    <row r="530" spans="90:93" ht="16.5">
      <c r="CL530" s="352"/>
      <c r="CM530" s="353"/>
      <c r="CN530" s="354"/>
      <c r="CO530" s="354"/>
    </row>
    <row r="531" spans="90:93" ht="16.5">
      <c r="CL531" s="352"/>
      <c r="CM531" s="353"/>
      <c r="CN531" s="354"/>
      <c r="CO531" s="354"/>
    </row>
    <row r="532" spans="90:93" ht="16.5">
      <c r="CL532" s="352"/>
      <c r="CM532" s="353"/>
      <c r="CN532" s="354"/>
      <c r="CO532" s="354"/>
    </row>
    <row r="533" spans="90:93" ht="16.5">
      <c r="CL533" s="352"/>
      <c r="CM533" s="353"/>
      <c r="CN533" s="354"/>
      <c r="CO533" s="354"/>
    </row>
    <row r="534" spans="90:93" ht="16.5">
      <c r="CL534" s="352"/>
      <c r="CM534" s="353"/>
      <c r="CN534" s="354"/>
      <c r="CO534" s="354"/>
    </row>
    <row r="535" spans="90:93" ht="16.5">
      <c r="CL535" s="352"/>
      <c r="CM535" s="353"/>
      <c r="CN535" s="354"/>
      <c r="CO535" s="354"/>
    </row>
    <row r="536" spans="90:93" ht="16.5">
      <c r="CL536" s="352"/>
      <c r="CM536" s="353"/>
      <c r="CN536" s="354"/>
      <c r="CO536" s="354"/>
    </row>
    <row r="537" spans="90:93" ht="16.5">
      <c r="CL537" s="352"/>
      <c r="CM537" s="353"/>
      <c r="CN537" s="354"/>
      <c r="CO537" s="354"/>
    </row>
    <row r="538" spans="90:93" ht="16.5">
      <c r="CL538" s="352"/>
      <c r="CM538" s="353"/>
      <c r="CN538" s="354"/>
      <c r="CO538" s="354"/>
    </row>
    <row r="539" spans="90:93" ht="16.5">
      <c r="CL539" s="352"/>
      <c r="CM539" s="353"/>
      <c r="CN539" s="354"/>
      <c r="CO539" s="354"/>
    </row>
    <row r="540" spans="90:93" ht="16.5">
      <c r="CL540" s="352"/>
      <c r="CM540" s="353"/>
      <c r="CN540" s="354"/>
      <c r="CO540" s="354"/>
    </row>
    <row r="541" spans="90:93" ht="16.5">
      <c r="CL541" s="352"/>
      <c r="CM541" s="353"/>
      <c r="CN541" s="354"/>
      <c r="CO541" s="354"/>
    </row>
    <row r="542" spans="90:93" ht="16.5">
      <c r="CL542" s="352"/>
      <c r="CM542" s="353"/>
      <c r="CN542" s="354"/>
      <c r="CO542" s="354"/>
    </row>
    <row r="543" spans="90:93" ht="16.5">
      <c r="CL543" s="352"/>
      <c r="CM543" s="353"/>
      <c r="CN543" s="354"/>
      <c r="CO543" s="354"/>
    </row>
    <row r="544" spans="90:93" ht="16.5">
      <c r="CL544" s="352"/>
      <c r="CM544" s="353"/>
      <c r="CN544" s="354"/>
      <c r="CO544" s="354"/>
    </row>
    <row r="545" spans="90:93" ht="16.5">
      <c r="CL545" s="352"/>
      <c r="CM545" s="353"/>
      <c r="CN545" s="354"/>
      <c r="CO545" s="354"/>
    </row>
    <row r="546" spans="90:93" ht="16.5">
      <c r="CL546" s="352"/>
      <c r="CM546" s="353"/>
      <c r="CN546" s="354"/>
      <c r="CO546" s="354"/>
    </row>
    <row r="547" spans="90:93" ht="16.5">
      <c r="CL547" s="352"/>
      <c r="CM547" s="353"/>
      <c r="CN547" s="354"/>
      <c r="CO547" s="354"/>
    </row>
    <row r="548" spans="90:93" ht="16.5">
      <c r="CL548" s="352"/>
      <c r="CM548" s="353"/>
      <c r="CN548" s="354"/>
      <c r="CO548" s="354"/>
    </row>
    <row r="549" spans="90:93" ht="16.5">
      <c r="CL549" s="352"/>
      <c r="CM549" s="353"/>
      <c r="CN549" s="354"/>
      <c r="CO549" s="354"/>
    </row>
    <row r="550" spans="90:93" ht="16.5">
      <c r="CL550" s="352"/>
      <c r="CM550" s="353"/>
      <c r="CN550" s="354"/>
      <c r="CO550" s="354"/>
    </row>
    <row r="551" spans="90:93" ht="16.5">
      <c r="CL551" s="352"/>
      <c r="CM551" s="353"/>
      <c r="CN551" s="354"/>
      <c r="CO551" s="354"/>
    </row>
    <row r="552" spans="90:93" ht="16.5">
      <c r="CL552" s="352"/>
      <c r="CM552" s="353"/>
      <c r="CN552" s="354"/>
      <c r="CO552" s="354"/>
    </row>
    <row r="553" spans="90:93" ht="16.5">
      <c r="CL553" s="352"/>
      <c r="CM553" s="353"/>
      <c r="CN553" s="354"/>
      <c r="CO553" s="354"/>
    </row>
    <row r="554" spans="90:93" ht="16.5">
      <c r="CL554" s="352"/>
      <c r="CM554" s="353"/>
      <c r="CN554" s="354"/>
      <c r="CO554" s="354"/>
    </row>
    <row r="555" spans="90:93" ht="16.5">
      <c r="CL555" s="352"/>
      <c r="CM555" s="353"/>
      <c r="CN555" s="354"/>
      <c r="CO555" s="354"/>
    </row>
    <row r="556" spans="90:93" ht="16.5">
      <c r="CL556" s="352"/>
      <c r="CM556" s="353"/>
      <c r="CN556" s="354"/>
      <c r="CO556" s="354"/>
    </row>
    <row r="557" spans="90:93" ht="16.5">
      <c r="CL557" s="352"/>
      <c r="CM557" s="353"/>
      <c r="CN557" s="354"/>
      <c r="CO557" s="354"/>
    </row>
    <row r="558" spans="90:93" ht="16.5">
      <c r="CL558" s="352"/>
      <c r="CM558" s="353"/>
      <c r="CN558" s="354"/>
      <c r="CO558" s="354"/>
    </row>
    <row r="559" spans="90:93" ht="16.5">
      <c r="CL559" s="352"/>
      <c r="CM559" s="353"/>
      <c r="CN559" s="354"/>
      <c r="CO559" s="354"/>
    </row>
    <row r="560" spans="90:93" ht="16.5">
      <c r="CL560" s="352"/>
      <c r="CM560" s="353"/>
      <c r="CN560" s="354"/>
      <c r="CO560" s="354"/>
    </row>
    <row r="561" spans="90:93" ht="16.5">
      <c r="CL561" s="352"/>
      <c r="CM561" s="353"/>
      <c r="CN561" s="354"/>
      <c r="CO561" s="354"/>
    </row>
    <row r="562" spans="90:93" ht="16.5">
      <c r="CL562" s="352"/>
      <c r="CM562" s="353"/>
      <c r="CN562" s="354"/>
      <c r="CO562" s="354"/>
    </row>
    <row r="563" spans="90:93" ht="16.5">
      <c r="CL563" s="352"/>
      <c r="CM563" s="353"/>
      <c r="CN563" s="354"/>
      <c r="CO563" s="354"/>
    </row>
    <row r="564" spans="90:93" ht="16.5">
      <c r="CL564" s="352"/>
      <c r="CM564" s="353"/>
      <c r="CN564" s="354"/>
      <c r="CO564" s="354"/>
    </row>
    <row r="565" spans="90:93" ht="16.5">
      <c r="CL565" s="352"/>
      <c r="CM565" s="353"/>
      <c r="CN565" s="354"/>
      <c r="CO565" s="354"/>
    </row>
    <row r="566" spans="90:93" ht="16.5">
      <c r="CL566" s="352"/>
      <c r="CM566" s="353"/>
      <c r="CN566" s="354"/>
      <c r="CO566" s="354"/>
    </row>
    <row r="567" spans="90:93" ht="16.5">
      <c r="CL567" s="352"/>
      <c r="CM567" s="353"/>
      <c r="CN567" s="354"/>
      <c r="CO567" s="354"/>
    </row>
    <row r="568" spans="90:93" ht="16.5">
      <c r="CL568" s="352"/>
      <c r="CM568" s="353"/>
      <c r="CN568" s="354"/>
      <c r="CO568" s="354"/>
    </row>
    <row r="569" spans="90:93" ht="16.5">
      <c r="CL569" s="352"/>
      <c r="CM569" s="353"/>
      <c r="CN569" s="354"/>
      <c r="CO569" s="354"/>
    </row>
    <row r="570" spans="90:93" ht="16.5">
      <c r="CL570" s="352"/>
      <c r="CM570" s="353"/>
      <c r="CN570" s="354"/>
      <c r="CO570" s="354"/>
    </row>
    <row r="571" spans="90:93" ht="16.5">
      <c r="CL571" s="352"/>
      <c r="CM571" s="353"/>
      <c r="CN571" s="354"/>
      <c r="CO571" s="354"/>
    </row>
    <row r="572" spans="90:93" ht="16.5">
      <c r="CL572" s="352"/>
      <c r="CM572" s="353"/>
      <c r="CN572" s="354"/>
      <c r="CO572" s="354"/>
    </row>
    <row r="573" spans="90:93" ht="16.5">
      <c r="CL573" s="352"/>
      <c r="CM573" s="353"/>
      <c r="CN573" s="354"/>
      <c r="CO573" s="354"/>
    </row>
    <row r="574" spans="90:93" ht="16.5">
      <c r="CL574" s="352"/>
      <c r="CM574" s="353"/>
      <c r="CN574" s="354"/>
      <c r="CO574" s="354"/>
    </row>
    <row r="575" spans="90:93" ht="16.5">
      <c r="CL575" s="352"/>
      <c r="CM575" s="353"/>
      <c r="CN575" s="354"/>
      <c r="CO575" s="354"/>
    </row>
    <row r="576" spans="90:93" ht="16.5">
      <c r="CL576" s="352"/>
      <c r="CM576" s="353"/>
      <c r="CN576" s="354"/>
      <c r="CO576" s="354"/>
    </row>
    <row r="577" spans="90:93" ht="16.5">
      <c r="CL577" s="352"/>
      <c r="CM577" s="353"/>
      <c r="CN577" s="354"/>
      <c r="CO577" s="354"/>
    </row>
    <row r="578" spans="90:93" ht="16.5">
      <c r="CL578" s="352"/>
      <c r="CM578" s="353"/>
      <c r="CN578" s="354"/>
      <c r="CO578" s="354"/>
    </row>
    <row r="579" spans="90:93" ht="16.5">
      <c r="CL579" s="352"/>
      <c r="CM579" s="353"/>
      <c r="CN579" s="354"/>
      <c r="CO579" s="354"/>
    </row>
    <row r="580" spans="90:93" ht="16.5">
      <c r="CL580" s="352"/>
      <c r="CM580" s="353"/>
      <c r="CN580" s="354"/>
      <c r="CO580" s="354"/>
    </row>
    <row r="581" spans="90:93" ht="16.5">
      <c r="CL581" s="352"/>
      <c r="CM581" s="353"/>
      <c r="CN581" s="354"/>
      <c r="CO581" s="354"/>
    </row>
    <row r="582" spans="90:93" ht="16.5">
      <c r="CL582" s="352"/>
      <c r="CM582" s="353"/>
      <c r="CN582" s="354"/>
      <c r="CO582" s="354"/>
    </row>
    <row r="583" spans="90:93" ht="16.5">
      <c r="CL583" s="352"/>
      <c r="CM583" s="353"/>
      <c r="CN583" s="354"/>
      <c r="CO583" s="354"/>
    </row>
    <row r="584" spans="90:93" ht="16.5">
      <c r="CL584" s="352"/>
      <c r="CM584" s="353"/>
      <c r="CN584" s="354"/>
      <c r="CO584" s="354"/>
    </row>
    <row r="585" spans="90:93" ht="16.5">
      <c r="CL585" s="352"/>
      <c r="CM585" s="353"/>
      <c r="CN585" s="354"/>
      <c r="CO585" s="354"/>
    </row>
    <row r="586" spans="90:93" ht="16.5">
      <c r="CL586" s="352"/>
      <c r="CM586" s="353"/>
      <c r="CN586" s="354"/>
      <c r="CO586" s="354"/>
    </row>
    <row r="587" spans="90:93" ht="16.5">
      <c r="CL587" s="352"/>
      <c r="CM587" s="353"/>
      <c r="CN587" s="354"/>
      <c r="CO587" s="354"/>
    </row>
    <row r="588" spans="90:93" ht="16.5">
      <c r="CL588" s="352"/>
      <c r="CM588" s="353"/>
      <c r="CN588" s="354"/>
      <c r="CO588" s="354"/>
    </row>
    <row r="589" spans="90:93" ht="16.5">
      <c r="CL589" s="352"/>
      <c r="CM589" s="353"/>
      <c r="CN589" s="354"/>
      <c r="CO589" s="354"/>
    </row>
    <row r="590" spans="90:93" ht="16.5">
      <c r="CL590" s="352"/>
      <c r="CM590" s="353"/>
      <c r="CN590" s="354"/>
      <c r="CO590" s="354"/>
    </row>
    <row r="591" spans="90:93" ht="16.5">
      <c r="CL591" s="352"/>
      <c r="CM591" s="353"/>
      <c r="CN591" s="354"/>
      <c r="CO591" s="354"/>
    </row>
    <row r="592" spans="90:93" ht="16.5">
      <c r="CL592" s="352"/>
      <c r="CM592" s="353"/>
      <c r="CN592" s="354"/>
      <c r="CO592" s="354"/>
    </row>
    <row r="593" spans="90:93" ht="16.5">
      <c r="CL593" s="352"/>
      <c r="CM593" s="353"/>
      <c r="CN593" s="354"/>
      <c r="CO593" s="354"/>
    </row>
    <row r="594" spans="90:93" ht="16.5">
      <c r="CL594" s="352"/>
      <c r="CM594" s="353"/>
      <c r="CN594" s="354"/>
      <c r="CO594" s="354"/>
    </row>
    <row r="595" spans="90:93" ht="16.5">
      <c r="CL595" s="352"/>
      <c r="CM595" s="353"/>
      <c r="CN595" s="354"/>
      <c r="CO595" s="354"/>
    </row>
    <row r="596" spans="90:93" ht="16.5">
      <c r="CL596" s="352"/>
      <c r="CM596" s="353"/>
      <c r="CN596" s="354"/>
      <c r="CO596" s="354"/>
    </row>
    <row r="597" spans="90:93" ht="16.5">
      <c r="CL597" s="352"/>
      <c r="CM597" s="353"/>
      <c r="CN597" s="354"/>
      <c r="CO597" s="354"/>
    </row>
    <row r="598" spans="90:93" ht="16.5">
      <c r="CL598" s="352"/>
      <c r="CM598" s="353"/>
      <c r="CN598" s="354"/>
      <c r="CO598" s="354"/>
    </row>
    <row r="599" spans="90:93" ht="16.5">
      <c r="CL599" s="352"/>
      <c r="CM599" s="353"/>
      <c r="CN599" s="354"/>
      <c r="CO599" s="354"/>
    </row>
    <row r="600" spans="90:93" ht="16.5">
      <c r="CL600" s="352"/>
      <c r="CM600" s="353"/>
      <c r="CN600" s="354"/>
      <c r="CO600" s="354"/>
    </row>
    <row r="601" spans="90:93" ht="16.5">
      <c r="CL601" s="352"/>
      <c r="CM601" s="353"/>
      <c r="CN601" s="354"/>
      <c r="CO601" s="354"/>
    </row>
    <row r="602" spans="90:93" ht="16.5">
      <c r="CL602" s="352"/>
      <c r="CM602" s="353"/>
      <c r="CN602" s="354"/>
      <c r="CO602" s="354"/>
    </row>
    <row r="603" spans="90:93" ht="16.5">
      <c r="CL603" s="352"/>
      <c r="CM603" s="353"/>
      <c r="CN603" s="354"/>
      <c r="CO603" s="354"/>
    </row>
    <row r="604" spans="90:93" ht="16.5">
      <c r="CL604" s="352"/>
      <c r="CM604" s="353"/>
      <c r="CN604" s="354"/>
      <c r="CO604" s="354"/>
    </row>
    <row r="605" spans="90:93" ht="16.5">
      <c r="CL605" s="352"/>
      <c r="CM605" s="353"/>
      <c r="CN605" s="354"/>
      <c r="CO605" s="354"/>
    </row>
    <row r="606" spans="90:93" ht="16.5">
      <c r="CL606" s="352"/>
      <c r="CM606" s="353"/>
      <c r="CN606" s="354"/>
      <c r="CO606" s="354"/>
    </row>
    <row r="607" spans="90:93" ht="16.5">
      <c r="CL607" s="352"/>
      <c r="CM607" s="353"/>
      <c r="CN607" s="354"/>
      <c r="CO607" s="354"/>
    </row>
    <row r="608" spans="90:93" ht="16.5">
      <c r="CL608" s="352"/>
      <c r="CM608" s="353"/>
      <c r="CN608" s="354"/>
      <c r="CO608" s="354"/>
    </row>
    <row r="609" spans="90:93" ht="16.5">
      <c r="CL609" s="352"/>
      <c r="CM609" s="353"/>
      <c r="CN609" s="354"/>
      <c r="CO609" s="354"/>
    </row>
    <row r="610" spans="90:93" ht="16.5">
      <c r="CL610" s="352"/>
      <c r="CM610" s="353"/>
      <c r="CN610" s="354"/>
      <c r="CO610" s="354"/>
    </row>
    <row r="611" spans="90:93" ht="16.5">
      <c r="CL611" s="352"/>
      <c r="CM611" s="353"/>
      <c r="CN611" s="354"/>
      <c r="CO611" s="354"/>
    </row>
    <row r="612" spans="90:93" ht="16.5">
      <c r="CL612" s="352"/>
      <c r="CM612" s="353"/>
      <c r="CN612" s="354"/>
      <c r="CO612" s="354"/>
    </row>
    <row r="613" spans="90:93" ht="16.5">
      <c r="CL613" s="352"/>
      <c r="CM613" s="353"/>
      <c r="CN613" s="354"/>
      <c r="CO613" s="354"/>
    </row>
    <row r="614" spans="90:93" ht="16.5">
      <c r="CL614" s="352"/>
      <c r="CM614" s="353"/>
      <c r="CN614" s="354"/>
      <c r="CO614" s="354"/>
    </row>
    <row r="615" spans="90:93" ht="16.5">
      <c r="CL615" s="352"/>
      <c r="CM615" s="353"/>
      <c r="CN615" s="354"/>
      <c r="CO615" s="354"/>
    </row>
    <row r="616" spans="90:93" ht="16.5">
      <c r="CL616" s="352"/>
      <c r="CM616" s="353"/>
      <c r="CN616" s="354"/>
      <c r="CO616" s="354"/>
    </row>
    <row r="617" spans="90:93" ht="16.5">
      <c r="CL617" s="352"/>
      <c r="CM617" s="353"/>
      <c r="CN617" s="354"/>
      <c r="CO617" s="354"/>
    </row>
    <row r="618" spans="90:93" ht="16.5">
      <c r="CL618" s="352"/>
      <c r="CM618" s="353"/>
      <c r="CN618" s="354"/>
      <c r="CO618" s="354"/>
    </row>
    <row r="619" spans="90:93" ht="16.5">
      <c r="CL619" s="352"/>
      <c r="CM619" s="353"/>
      <c r="CN619" s="354"/>
      <c r="CO619" s="354"/>
    </row>
    <row r="620" spans="90:93" ht="16.5">
      <c r="CL620" s="352"/>
      <c r="CM620" s="353"/>
      <c r="CN620" s="354"/>
      <c r="CO620" s="354"/>
    </row>
    <row r="621" spans="90:93" ht="16.5">
      <c r="CL621" s="352"/>
      <c r="CM621" s="353"/>
      <c r="CN621" s="354"/>
      <c r="CO621" s="354"/>
    </row>
    <row r="622" spans="90:93" ht="16.5">
      <c r="CL622" s="352"/>
      <c r="CM622" s="353"/>
      <c r="CN622" s="354"/>
      <c r="CO622" s="354"/>
    </row>
    <row r="623" spans="90:93" ht="16.5">
      <c r="CL623" s="352"/>
      <c r="CM623" s="353"/>
      <c r="CN623" s="354"/>
      <c r="CO623" s="354"/>
    </row>
    <row r="624" spans="90:93" ht="16.5">
      <c r="CL624" s="352"/>
      <c r="CM624" s="353"/>
      <c r="CN624" s="354"/>
      <c r="CO624" s="354"/>
    </row>
    <row r="625" spans="90:93" ht="16.5">
      <c r="CL625" s="352"/>
      <c r="CM625" s="353"/>
      <c r="CN625" s="354"/>
      <c r="CO625" s="354"/>
    </row>
    <row r="626" spans="90:93" ht="16.5">
      <c r="CL626" s="352"/>
      <c r="CM626" s="353"/>
      <c r="CN626" s="354"/>
      <c r="CO626" s="354"/>
    </row>
    <row r="627" spans="90:93" ht="16.5">
      <c r="CL627" s="352"/>
      <c r="CM627" s="353"/>
      <c r="CN627" s="354"/>
      <c r="CO627" s="354"/>
    </row>
    <row r="628" spans="90:93" ht="16.5">
      <c r="CL628" s="352"/>
      <c r="CM628" s="353"/>
      <c r="CN628" s="354"/>
      <c r="CO628" s="354"/>
    </row>
    <row r="629" spans="90:93" ht="16.5">
      <c r="CL629" s="352"/>
      <c r="CM629" s="353"/>
      <c r="CN629" s="354"/>
      <c r="CO629" s="354"/>
    </row>
    <row r="630" spans="90:93" ht="16.5">
      <c r="CL630" s="352"/>
      <c r="CM630" s="353"/>
      <c r="CN630" s="354"/>
      <c r="CO630" s="354"/>
    </row>
    <row r="631" spans="90:93" ht="16.5">
      <c r="CL631" s="352"/>
      <c r="CM631" s="353"/>
      <c r="CN631" s="354"/>
      <c r="CO631" s="354"/>
    </row>
    <row r="632" spans="90:93" ht="16.5">
      <c r="CL632" s="352"/>
      <c r="CM632" s="353"/>
      <c r="CN632" s="354"/>
      <c r="CO632" s="354"/>
    </row>
    <row r="633" spans="90:93" ht="16.5">
      <c r="CL633" s="352"/>
      <c r="CM633" s="353"/>
      <c r="CN633" s="354"/>
      <c r="CO633" s="354"/>
    </row>
    <row r="634" spans="90:93" ht="16.5">
      <c r="CL634" s="352"/>
      <c r="CM634" s="353"/>
      <c r="CN634" s="354"/>
      <c r="CO634" s="354"/>
    </row>
    <row r="635" spans="90:93" ht="16.5">
      <c r="CL635" s="352"/>
      <c r="CM635" s="353"/>
      <c r="CN635" s="354"/>
      <c r="CO635" s="354"/>
    </row>
    <row r="636" spans="90:93" ht="16.5">
      <c r="CL636" s="352"/>
      <c r="CM636" s="353"/>
      <c r="CN636" s="354"/>
      <c r="CO636" s="354"/>
    </row>
    <row r="637" spans="90:93" ht="16.5">
      <c r="CL637" s="352"/>
      <c r="CM637" s="353"/>
      <c r="CN637" s="354"/>
      <c r="CO637" s="354"/>
    </row>
    <row r="638" spans="90:93" ht="16.5">
      <c r="CL638" s="352"/>
      <c r="CM638" s="353"/>
      <c r="CN638" s="354"/>
      <c r="CO638" s="354"/>
    </row>
    <row r="639" spans="90:93" ht="16.5">
      <c r="CL639" s="352"/>
      <c r="CM639" s="353"/>
      <c r="CN639" s="354"/>
      <c r="CO639" s="354"/>
    </row>
    <row r="640" spans="90:93" ht="16.5">
      <c r="CL640" s="352"/>
      <c r="CM640" s="353"/>
      <c r="CN640" s="354"/>
      <c r="CO640" s="354"/>
    </row>
    <row r="641" spans="90:93" ht="16.5">
      <c r="CL641" s="352"/>
      <c r="CM641" s="353"/>
      <c r="CN641" s="354"/>
      <c r="CO641" s="354"/>
    </row>
    <row r="642" spans="90:93" ht="16.5">
      <c r="CL642" s="352"/>
      <c r="CM642" s="353"/>
      <c r="CN642" s="354"/>
      <c r="CO642" s="354"/>
    </row>
    <row r="643" spans="90:93" ht="16.5">
      <c r="CL643" s="352"/>
      <c r="CM643" s="353"/>
      <c r="CN643" s="354"/>
      <c r="CO643" s="354"/>
    </row>
    <row r="644" spans="90:93" ht="16.5">
      <c r="CL644" s="352"/>
      <c r="CM644" s="353"/>
      <c r="CN644" s="354"/>
      <c r="CO644" s="354"/>
    </row>
    <row r="645" spans="90:93" ht="16.5">
      <c r="CL645" s="352"/>
      <c r="CM645" s="353"/>
      <c r="CN645" s="354"/>
      <c r="CO645" s="354"/>
    </row>
    <row r="646" spans="90:93" ht="16.5">
      <c r="CL646" s="352"/>
      <c r="CM646" s="353"/>
      <c r="CN646" s="354"/>
      <c r="CO646" s="354"/>
    </row>
    <row r="647" spans="90:93" ht="16.5">
      <c r="CL647" s="352"/>
      <c r="CM647" s="353"/>
      <c r="CN647" s="354"/>
      <c r="CO647" s="354"/>
    </row>
    <row r="648" spans="90:93" ht="16.5">
      <c r="CL648" s="352"/>
      <c r="CM648" s="353"/>
      <c r="CN648" s="354"/>
      <c r="CO648" s="354"/>
    </row>
    <row r="649" spans="90:93" ht="16.5">
      <c r="CL649" s="352"/>
      <c r="CM649" s="353"/>
      <c r="CN649" s="354"/>
      <c r="CO649" s="354"/>
    </row>
    <row r="650" spans="90:93" ht="16.5">
      <c r="CL650" s="352"/>
      <c r="CM650" s="353"/>
      <c r="CN650" s="354"/>
      <c r="CO650" s="354"/>
    </row>
    <row r="651" spans="90:93" ht="16.5">
      <c r="CL651" s="352"/>
      <c r="CM651" s="353"/>
      <c r="CN651" s="354"/>
      <c r="CO651" s="354"/>
    </row>
    <row r="652" spans="90:93" ht="16.5">
      <c r="CL652" s="352"/>
      <c r="CM652" s="353"/>
      <c r="CN652" s="354"/>
      <c r="CO652" s="354"/>
    </row>
    <row r="653" spans="90:93" ht="16.5">
      <c r="CL653" s="352"/>
      <c r="CM653" s="353"/>
      <c r="CN653" s="354"/>
      <c r="CO653" s="354"/>
    </row>
    <row r="654" spans="90:93" ht="16.5">
      <c r="CL654" s="352"/>
      <c r="CM654" s="353"/>
      <c r="CN654" s="354"/>
      <c r="CO654" s="354"/>
    </row>
    <row r="655" spans="90:93" ht="16.5">
      <c r="CL655" s="352"/>
      <c r="CM655" s="353"/>
      <c r="CN655" s="354"/>
      <c r="CO655" s="354"/>
    </row>
    <row r="656" spans="90:93" ht="16.5">
      <c r="CL656" s="352"/>
      <c r="CM656" s="353"/>
      <c r="CN656" s="354"/>
      <c r="CO656" s="354"/>
    </row>
    <row r="657" spans="90:93" ht="16.5">
      <c r="CL657" s="352"/>
      <c r="CM657" s="353"/>
      <c r="CN657" s="354"/>
      <c r="CO657" s="354"/>
    </row>
    <row r="658" spans="90:93" ht="16.5">
      <c r="CL658" s="352"/>
      <c r="CM658" s="353"/>
      <c r="CN658" s="354"/>
      <c r="CO658" s="354"/>
    </row>
    <row r="659" spans="90:93" ht="16.5">
      <c r="CL659" s="352"/>
      <c r="CM659" s="353"/>
      <c r="CN659" s="354"/>
      <c r="CO659" s="354"/>
    </row>
    <row r="660" spans="90:93" ht="16.5">
      <c r="CL660" s="352"/>
      <c r="CM660" s="353"/>
      <c r="CN660" s="354"/>
      <c r="CO660" s="354"/>
    </row>
    <row r="661" spans="90:93" ht="16.5">
      <c r="CL661" s="352"/>
      <c r="CM661" s="353"/>
      <c r="CN661" s="354"/>
      <c r="CO661" s="354"/>
    </row>
    <row r="662" spans="90:93" ht="16.5">
      <c r="CL662" s="352"/>
      <c r="CM662" s="353"/>
      <c r="CN662" s="354"/>
      <c r="CO662" s="354"/>
    </row>
    <row r="663" spans="90:93" ht="16.5">
      <c r="CL663" s="352"/>
      <c r="CM663" s="353"/>
      <c r="CN663" s="354"/>
      <c r="CO663" s="354"/>
    </row>
    <row r="664" spans="90:93" ht="16.5">
      <c r="CL664" s="352"/>
      <c r="CM664" s="353"/>
      <c r="CN664" s="354"/>
      <c r="CO664" s="354"/>
    </row>
    <row r="665" spans="90:93" ht="16.5">
      <c r="CL665" s="352"/>
      <c r="CM665" s="353"/>
      <c r="CN665" s="354"/>
      <c r="CO665" s="354"/>
    </row>
    <row r="666" spans="90:93" ht="16.5">
      <c r="CL666" s="352"/>
      <c r="CM666" s="353"/>
      <c r="CN666" s="354"/>
      <c r="CO666" s="354"/>
    </row>
    <row r="667" spans="90:93" ht="16.5">
      <c r="CL667" s="352"/>
      <c r="CM667" s="353"/>
      <c r="CN667" s="354"/>
      <c r="CO667" s="354"/>
    </row>
    <row r="668" spans="90:93" ht="16.5">
      <c r="CL668" s="352"/>
      <c r="CM668" s="353"/>
      <c r="CN668" s="354"/>
      <c r="CO668" s="354"/>
    </row>
    <row r="669" spans="90:93" ht="16.5">
      <c r="CL669" s="352"/>
      <c r="CM669" s="353"/>
      <c r="CN669" s="354"/>
      <c r="CO669" s="354"/>
    </row>
    <row r="670" spans="90:93" ht="16.5">
      <c r="CL670" s="352"/>
      <c r="CM670" s="353"/>
      <c r="CN670" s="354"/>
      <c r="CO670" s="354"/>
    </row>
    <row r="671" spans="90:93" ht="16.5">
      <c r="CL671" s="352"/>
      <c r="CM671" s="353"/>
      <c r="CN671" s="354"/>
      <c r="CO671" s="354"/>
    </row>
    <row r="672" spans="90:93" ht="16.5">
      <c r="CL672" s="352"/>
      <c r="CM672" s="353"/>
      <c r="CN672" s="354"/>
      <c r="CO672" s="354"/>
    </row>
    <row r="673" spans="90:93" ht="16.5">
      <c r="CL673" s="352"/>
      <c r="CM673" s="353"/>
      <c r="CN673" s="354"/>
      <c r="CO673" s="354"/>
    </row>
    <row r="674" spans="90:93" ht="16.5">
      <c r="CL674" s="352"/>
      <c r="CM674" s="353"/>
      <c r="CN674" s="354"/>
      <c r="CO674" s="354"/>
    </row>
    <row r="675" spans="90:93" ht="16.5">
      <c r="CL675" s="352"/>
      <c r="CM675" s="353"/>
      <c r="CN675" s="354"/>
      <c r="CO675" s="354"/>
    </row>
    <row r="676" spans="90:93" ht="16.5">
      <c r="CL676" s="352"/>
      <c r="CM676" s="353"/>
      <c r="CN676" s="354"/>
      <c r="CO676" s="354"/>
    </row>
    <row r="677" spans="90:93" ht="16.5">
      <c r="CL677" s="352"/>
      <c r="CM677" s="353"/>
      <c r="CN677" s="354"/>
      <c r="CO677" s="354"/>
    </row>
    <row r="678" spans="90:93" ht="16.5">
      <c r="CL678" s="352"/>
      <c r="CM678" s="353"/>
      <c r="CN678" s="354"/>
      <c r="CO678" s="354"/>
    </row>
    <row r="679" spans="90:93" ht="16.5">
      <c r="CL679" s="352"/>
      <c r="CM679" s="353"/>
      <c r="CN679" s="354"/>
      <c r="CO679" s="354"/>
    </row>
    <row r="680" spans="90:93" ht="16.5">
      <c r="CL680" s="352"/>
      <c r="CM680" s="353"/>
      <c r="CN680" s="354"/>
      <c r="CO680" s="354"/>
    </row>
    <row r="681" spans="90:93" ht="16.5">
      <c r="CL681" s="352"/>
      <c r="CM681" s="353"/>
      <c r="CN681" s="354"/>
      <c r="CO681" s="354"/>
    </row>
    <row r="682" spans="90:93" ht="16.5">
      <c r="CL682" s="352"/>
      <c r="CM682" s="353"/>
      <c r="CN682" s="354"/>
      <c r="CO682" s="354"/>
    </row>
    <row r="683" spans="90:93" ht="16.5">
      <c r="CL683" s="352"/>
      <c r="CM683" s="353"/>
      <c r="CN683" s="354"/>
      <c r="CO683" s="354"/>
    </row>
    <row r="684" spans="90:93" ht="16.5">
      <c r="CL684" s="352"/>
      <c r="CM684" s="353"/>
      <c r="CN684" s="354"/>
      <c r="CO684" s="354"/>
    </row>
    <row r="685" spans="90:93" ht="16.5">
      <c r="CL685" s="352"/>
      <c r="CM685" s="353"/>
      <c r="CN685" s="354"/>
      <c r="CO685" s="354"/>
    </row>
    <row r="686" spans="90:93" ht="16.5">
      <c r="CL686" s="352"/>
      <c r="CM686" s="353"/>
      <c r="CN686" s="354"/>
      <c r="CO686" s="354"/>
    </row>
    <row r="687" spans="90:93" ht="16.5">
      <c r="CL687" s="352"/>
      <c r="CM687" s="353"/>
      <c r="CN687" s="354"/>
      <c r="CO687" s="354"/>
    </row>
    <row r="688" spans="90:93" ht="16.5">
      <c r="CL688" s="352"/>
      <c r="CM688" s="353"/>
      <c r="CN688" s="354"/>
      <c r="CO688" s="354"/>
    </row>
    <row r="689" spans="90:93" ht="16.5">
      <c r="CL689" s="352"/>
      <c r="CM689" s="353"/>
      <c r="CN689" s="354"/>
      <c r="CO689" s="354"/>
    </row>
    <row r="690" spans="90:93" ht="16.5">
      <c r="CL690" s="352"/>
      <c r="CM690" s="353"/>
      <c r="CN690" s="354"/>
      <c r="CO690" s="354"/>
    </row>
    <row r="691" spans="90:93" ht="16.5">
      <c r="CL691" s="352"/>
      <c r="CM691" s="353"/>
      <c r="CN691" s="354"/>
      <c r="CO691" s="354"/>
    </row>
    <row r="692" spans="90:93" ht="16.5">
      <c r="CL692" s="352"/>
      <c r="CM692" s="353"/>
      <c r="CN692" s="354"/>
      <c r="CO692" s="354"/>
    </row>
    <row r="693" spans="90:93" ht="16.5">
      <c r="CL693" s="352"/>
      <c r="CM693" s="353"/>
      <c r="CN693" s="354"/>
      <c r="CO693" s="354"/>
    </row>
    <row r="694" spans="90:93" ht="16.5">
      <c r="CL694" s="352"/>
      <c r="CM694" s="353"/>
      <c r="CN694" s="354"/>
      <c r="CO694" s="354"/>
    </row>
    <row r="695" spans="90:93" ht="16.5">
      <c r="CL695" s="352"/>
      <c r="CM695" s="353"/>
      <c r="CN695" s="354"/>
      <c r="CO695" s="354"/>
    </row>
    <row r="696" spans="90:93" ht="16.5">
      <c r="CL696" s="352"/>
      <c r="CM696" s="353"/>
      <c r="CN696" s="354"/>
      <c r="CO696" s="354"/>
    </row>
    <row r="697" spans="90:93" ht="16.5">
      <c r="CL697" s="352"/>
      <c r="CM697" s="353"/>
      <c r="CN697" s="354"/>
      <c r="CO697" s="354"/>
    </row>
    <row r="698" spans="90:93" ht="16.5">
      <c r="CL698" s="352"/>
      <c r="CM698" s="353"/>
      <c r="CN698" s="354"/>
      <c r="CO698" s="354"/>
    </row>
    <row r="699" spans="90:93" ht="16.5">
      <c r="CL699" s="352"/>
      <c r="CM699" s="353"/>
      <c r="CN699" s="354"/>
      <c r="CO699" s="354"/>
    </row>
    <row r="700" spans="90:93" ht="16.5">
      <c r="CL700" s="352"/>
      <c r="CM700" s="353"/>
      <c r="CN700" s="354"/>
      <c r="CO700" s="354"/>
    </row>
    <row r="701" spans="90:93" ht="16.5">
      <c r="CL701" s="352"/>
      <c r="CM701" s="353"/>
      <c r="CN701" s="354"/>
      <c r="CO701" s="354"/>
    </row>
    <row r="702" spans="90:93" ht="16.5">
      <c r="CL702" s="352"/>
      <c r="CM702" s="353"/>
      <c r="CN702" s="354"/>
      <c r="CO702" s="354"/>
    </row>
    <row r="703" spans="90:93" ht="16.5">
      <c r="CL703" s="352"/>
      <c r="CM703" s="353"/>
      <c r="CN703" s="354"/>
      <c r="CO703" s="354"/>
    </row>
    <row r="704" spans="90:93" ht="16.5">
      <c r="CL704" s="352"/>
      <c r="CM704" s="353"/>
      <c r="CN704" s="354"/>
      <c r="CO704" s="354"/>
    </row>
    <row r="705" spans="90:93" ht="16.5">
      <c r="CL705" s="352"/>
      <c r="CM705" s="353"/>
      <c r="CN705" s="354"/>
      <c r="CO705" s="354"/>
    </row>
    <row r="706" spans="90:93" ht="16.5">
      <c r="CL706" s="352"/>
      <c r="CM706" s="353"/>
      <c r="CN706" s="354"/>
      <c r="CO706" s="354"/>
    </row>
    <row r="707" spans="90:93" ht="16.5">
      <c r="CL707" s="352"/>
      <c r="CM707" s="353"/>
      <c r="CN707" s="354"/>
      <c r="CO707" s="354"/>
    </row>
    <row r="708" spans="90:93" ht="16.5">
      <c r="CL708" s="352"/>
      <c r="CM708" s="353"/>
      <c r="CN708" s="354"/>
      <c r="CO708" s="354"/>
    </row>
    <row r="709" spans="90:93" ht="16.5">
      <c r="CL709" s="352"/>
      <c r="CM709" s="353"/>
      <c r="CN709" s="354"/>
      <c r="CO709" s="354"/>
    </row>
    <row r="710" spans="90:93" ht="16.5">
      <c r="CL710" s="352"/>
      <c r="CM710" s="353"/>
      <c r="CN710" s="354"/>
      <c r="CO710" s="354"/>
    </row>
    <row r="711" spans="90:93" ht="16.5">
      <c r="CL711" s="352"/>
      <c r="CM711" s="353"/>
      <c r="CN711" s="354"/>
      <c r="CO711" s="354"/>
    </row>
    <row r="712" spans="90:93" ht="16.5">
      <c r="CL712" s="352"/>
      <c r="CM712" s="353"/>
      <c r="CN712" s="354"/>
      <c r="CO712" s="354"/>
    </row>
    <row r="713" spans="90:93" ht="16.5">
      <c r="CL713" s="352"/>
      <c r="CM713" s="353"/>
      <c r="CN713" s="354"/>
      <c r="CO713" s="354"/>
    </row>
    <row r="714" spans="90:93" ht="16.5">
      <c r="CL714" s="352"/>
      <c r="CM714" s="353"/>
      <c r="CN714" s="354"/>
      <c r="CO714" s="354"/>
    </row>
    <row r="715" spans="90:93" ht="16.5">
      <c r="CL715" s="352"/>
      <c r="CM715" s="353"/>
      <c r="CN715" s="354"/>
      <c r="CO715" s="354"/>
    </row>
    <row r="716" spans="90:93" ht="16.5">
      <c r="CL716" s="352"/>
      <c r="CM716" s="353"/>
      <c r="CN716" s="354"/>
      <c r="CO716" s="354"/>
    </row>
    <row r="717" spans="90:93" ht="16.5">
      <c r="CL717" s="352"/>
      <c r="CM717" s="353"/>
      <c r="CN717" s="354"/>
      <c r="CO717" s="354"/>
    </row>
    <row r="718" spans="90:93" ht="16.5">
      <c r="CL718" s="352"/>
      <c r="CM718" s="353"/>
      <c r="CN718" s="354"/>
      <c r="CO718" s="354"/>
    </row>
    <row r="719" spans="90:93" ht="16.5">
      <c r="CL719" s="352"/>
      <c r="CM719" s="353"/>
      <c r="CN719" s="354"/>
      <c r="CO719" s="354"/>
    </row>
    <row r="720" spans="90:93" ht="16.5">
      <c r="CL720" s="352"/>
      <c r="CM720" s="353"/>
      <c r="CN720" s="354"/>
      <c r="CO720" s="354"/>
    </row>
    <row r="721" spans="90:93" ht="16.5">
      <c r="CL721" s="352"/>
      <c r="CM721" s="353"/>
      <c r="CN721" s="354"/>
      <c r="CO721" s="354"/>
    </row>
    <row r="722" spans="90:93" ht="16.5">
      <c r="CL722" s="352"/>
      <c r="CM722" s="353"/>
      <c r="CN722" s="354"/>
      <c r="CO722" s="354"/>
    </row>
    <row r="723" spans="90:93" ht="16.5">
      <c r="CL723" s="352"/>
      <c r="CM723" s="353"/>
      <c r="CN723" s="354"/>
      <c r="CO723" s="354"/>
    </row>
    <row r="724" spans="90:93" ht="16.5">
      <c r="CL724" s="352"/>
      <c r="CM724" s="353"/>
      <c r="CN724" s="354"/>
      <c r="CO724" s="354"/>
    </row>
    <row r="725" spans="90:93" ht="16.5">
      <c r="CL725" s="352"/>
      <c r="CM725" s="353"/>
      <c r="CN725" s="354"/>
      <c r="CO725" s="354"/>
    </row>
    <row r="726" spans="90:93" ht="16.5">
      <c r="CL726" s="352"/>
      <c r="CM726" s="353"/>
      <c r="CN726" s="354"/>
      <c r="CO726" s="354"/>
    </row>
    <row r="727" spans="90:93" ht="16.5">
      <c r="CL727" s="352"/>
      <c r="CM727" s="353"/>
      <c r="CN727" s="354"/>
      <c r="CO727" s="354"/>
    </row>
    <row r="728" spans="90:93" ht="16.5">
      <c r="CL728" s="352"/>
      <c r="CM728" s="353"/>
      <c r="CN728" s="354"/>
      <c r="CO728" s="354"/>
    </row>
    <row r="729" spans="90:93" ht="16.5">
      <c r="CL729" s="352"/>
      <c r="CM729" s="353"/>
      <c r="CN729" s="354"/>
      <c r="CO729" s="354"/>
    </row>
    <row r="730" spans="90:93" ht="16.5">
      <c r="CL730" s="352"/>
      <c r="CM730" s="353"/>
      <c r="CN730" s="354"/>
      <c r="CO730" s="354"/>
    </row>
    <row r="731" spans="90:93" ht="16.5">
      <c r="CL731" s="352"/>
      <c r="CM731" s="353"/>
      <c r="CN731" s="354"/>
      <c r="CO731" s="354"/>
    </row>
    <row r="732" spans="90:93" ht="16.5">
      <c r="CL732" s="352"/>
      <c r="CM732" s="353"/>
      <c r="CN732" s="354"/>
      <c r="CO732" s="354"/>
    </row>
    <row r="733" spans="90:93" ht="16.5">
      <c r="CL733" s="352"/>
      <c r="CM733" s="353"/>
      <c r="CN733" s="354"/>
      <c r="CO733" s="354"/>
    </row>
    <row r="734" spans="90:93" ht="16.5">
      <c r="CL734" s="352"/>
      <c r="CM734" s="353"/>
      <c r="CN734" s="354"/>
      <c r="CO734" s="354"/>
    </row>
    <row r="735" spans="90:93" ht="16.5">
      <c r="CL735" s="352"/>
      <c r="CM735" s="353"/>
      <c r="CN735" s="354"/>
      <c r="CO735" s="354"/>
    </row>
    <row r="736" spans="90:93" ht="16.5">
      <c r="CL736" s="352"/>
      <c r="CM736" s="353"/>
      <c r="CN736" s="354"/>
      <c r="CO736" s="354"/>
    </row>
    <row r="737" spans="90:93" ht="16.5">
      <c r="CL737" s="352"/>
      <c r="CM737" s="353"/>
      <c r="CN737" s="354"/>
      <c r="CO737" s="354"/>
    </row>
    <row r="738" spans="90:93" ht="16.5">
      <c r="CL738" s="352"/>
      <c r="CM738" s="353"/>
      <c r="CN738" s="354"/>
      <c r="CO738" s="354"/>
    </row>
    <row r="739" spans="90:93" ht="16.5">
      <c r="CL739" s="352"/>
      <c r="CM739" s="353"/>
      <c r="CN739" s="354"/>
      <c r="CO739" s="354"/>
    </row>
    <row r="740" spans="90:93" ht="16.5">
      <c r="CL740" s="352"/>
      <c r="CM740" s="353"/>
      <c r="CN740" s="354"/>
      <c r="CO740" s="354"/>
    </row>
    <row r="741" spans="90:93" ht="16.5">
      <c r="CL741" s="352"/>
      <c r="CM741" s="353"/>
      <c r="CN741" s="354"/>
      <c r="CO741" s="354"/>
    </row>
    <row r="742" spans="90:93" ht="16.5">
      <c r="CL742" s="352"/>
      <c r="CM742" s="353"/>
      <c r="CN742" s="354"/>
      <c r="CO742" s="354"/>
    </row>
    <row r="743" spans="90:93" ht="16.5">
      <c r="CL743" s="352"/>
      <c r="CM743" s="353"/>
      <c r="CN743" s="354"/>
      <c r="CO743" s="354"/>
    </row>
    <row r="744" spans="90:93" ht="16.5">
      <c r="CL744" s="352"/>
      <c r="CM744" s="353"/>
      <c r="CN744" s="354"/>
      <c r="CO744" s="354"/>
    </row>
    <row r="745" spans="90:93" ht="16.5">
      <c r="CL745" s="352"/>
      <c r="CM745" s="353"/>
      <c r="CN745" s="354"/>
      <c r="CO745" s="354"/>
    </row>
    <row r="746" spans="90:93" ht="16.5">
      <c r="CL746" s="352"/>
      <c r="CM746" s="353"/>
      <c r="CN746" s="354"/>
      <c r="CO746" s="354"/>
    </row>
    <row r="747" spans="90:93" ht="16.5">
      <c r="CL747" s="352"/>
      <c r="CM747" s="353"/>
      <c r="CN747" s="354"/>
      <c r="CO747" s="354"/>
    </row>
    <row r="748" spans="90:93" ht="16.5">
      <c r="CL748" s="352"/>
      <c r="CM748" s="353"/>
      <c r="CN748" s="354"/>
      <c r="CO748" s="354"/>
    </row>
    <row r="749" spans="90:93" ht="16.5">
      <c r="CL749" s="352"/>
      <c r="CM749" s="353"/>
      <c r="CN749" s="354"/>
      <c r="CO749" s="354"/>
    </row>
    <row r="750" spans="90:93" ht="16.5">
      <c r="CL750" s="352"/>
      <c r="CM750" s="353"/>
      <c r="CN750" s="354"/>
      <c r="CO750" s="354"/>
    </row>
    <row r="751" spans="90:93" ht="16.5">
      <c r="CL751" s="352"/>
      <c r="CM751" s="353"/>
      <c r="CN751" s="354"/>
      <c r="CO751" s="354"/>
    </row>
    <row r="752" spans="90:93" ht="16.5">
      <c r="CL752" s="352"/>
      <c r="CM752" s="353"/>
      <c r="CN752" s="354"/>
      <c r="CO752" s="354"/>
    </row>
    <row r="753" spans="90:93" ht="16.5">
      <c r="CL753" s="352"/>
      <c r="CM753" s="353"/>
      <c r="CN753" s="354"/>
      <c r="CO753" s="354"/>
    </row>
    <row r="754" spans="90:93" ht="16.5">
      <c r="CL754" s="352"/>
      <c r="CM754" s="353"/>
      <c r="CN754" s="354"/>
      <c r="CO754" s="354"/>
    </row>
    <row r="755" spans="90:93" ht="16.5">
      <c r="CL755" s="352"/>
      <c r="CM755" s="353"/>
      <c r="CN755" s="354"/>
      <c r="CO755" s="354"/>
    </row>
    <row r="756" spans="90:93" ht="16.5">
      <c r="CL756" s="352"/>
      <c r="CM756" s="353"/>
      <c r="CN756" s="354"/>
      <c r="CO756" s="354"/>
    </row>
    <row r="757" spans="90:93" ht="16.5">
      <c r="CL757" s="352"/>
      <c r="CM757" s="353"/>
      <c r="CN757" s="354"/>
      <c r="CO757" s="354"/>
    </row>
    <row r="758" spans="90:93" ht="16.5">
      <c r="CL758" s="352"/>
      <c r="CM758" s="353"/>
      <c r="CN758" s="354"/>
      <c r="CO758" s="354"/>
    </row>
    <row r="759" spans="90:93" ht="16.5">
      <c r="CL759" s="352"/>
      <c r="CM759" s="353"/>
      <c r="CN759" s="354"/>
      <c r="CO759" s="354"/>
    </row>
    <row r="760" spans="90:93" ht="16.5">
      <c r="CL760" s="352"/>
      <c r="CM760" s="353"/>
      <c r="CN760" s="354"/>
      <c r="CO760" s="354"/>
    </row>
    <row r="761" spans="90:93" ht="16.5">
      <c r="CL761" s="352"/>
      <c r="CM761" s="353"/>
      <c r="CN761" s="354"/>
      <c r="CO761" s="354"/>
    </row>
    <row r="762" spans="90:93" ht="16.5">
      <c r="CL762" s="352"/>
      <c r="CM762" s="353"/>
      <c r="CN762" s="354"/>
      <c r="CO762" s="354"/>
    </row>
    <row r="763" spans="90:93" ht="16.5">
      <c r="CL763" s="352"/>
      <c r="CM763" s="353"/>
      <c r="CN763" s="354"/>
      <c r="CO763" s="354"/>
    </row>
    <row r="764" spans="90:93" ht="16.5">
      <c r="CL764" s="352"/>
      <c r="CM764" s="353"/>
      <c r="CN764" s="354"/>
      <c r="CO764" s="354"/>
    </row>
    <row r="765" spans="90:93" ht="16.5">
      <c r="CL765" s="352"/>
      <c r="CM765" s="353"/>
      <c r="CN765" s="354"/>
      <c r="CO765" s="354"/>
    </row>
    <row r="766" spans="90:93" ht="16.5">
      <c r="CL766" s="352"/>
      <c r="CM766" s="353"/>
      <c r="CN766" s="354"/>
      <c r="CO766" s="354"/>
    </row>
    <row r="767" spans="90:93" ht="16.5">
      <c r="CL767" s="352"/>
      <c r="CM767" s="353"/>
      <c r="CN767" s="354"/>
      <c r="CO767" s="354"/>
    </row>
    <row r="768" spans="90:93" ht="16.5">
      <c r="CL768" s="352"/>
      <c r="CM768" s="353"/>
      <c r="CN768" s="354"/>
      <c r="CO768" s="354"/>
    </row>
    <row r="769" spans="90:93" ht="16.5">
      <c r="CL769" s="352"/>
      <c r="CM769" s="353"/>
      <c r="CN769" s="354"/>
      <c r="CO769" s="354"/>
    </row>
    <row r="770" spans="90:93" ht="16.5">
      <c r="CL770" s="352"/>
      <c r="CM770" s="353"/>
      <c r="CN770" s="354"/>
      <c r="CO770" s="354"/>
    </row>
    <row r="771" spans="90:93" ht="16.5">
      <c r="CL771" s="352"/>
      <c r="CM771" s="353"/>
      <c r="CN771" s="354"/>
      <c r="CO771" s="354"/>
    </row>
    <row r="772" spans="90:93" ht="16.5">
      <c r="CL772" s="352"/>
      <c r="CM772" s="353"/>
      <c r="CN772" s="354"/>
      <c r="CO772" s="354"/>
    </row>
    <row r="773" spans="90:93" ht="16.5">
      <c r="CL773" s="352"/>
      <c r="CM773" s="353"/>
      <c r="CN773" s="354"/>
      <c r="CO773" s="354"/>
    </row>
    <row r="774" spans="90:93" ht="16.5">
      <c r="CL774" s="352"/>
      <c r="CM774" s="353"/>
      <c r="CN774" s="354"/>
      <c r="CO774" s="354"/>
    </row>
    <row r="775" spans="90:93" ht="16.5">
      <c r="CL775" s="352"/>
      <c r="CM775" s="353"/>
      <c r="CN775" s="354"/>
      <c r="CO775" s="354"/>
    </row>
    <row r="776" spans="90:93" ht="16.5">
      <c r="CL776" s="352"/>
      <c r="CM776" s="353"/>
      <c r="CN776" s="354"/>
      <c r="CO776" s="354"/>
    </row>
    <row r="777" spans="90:93" ht="16.5">
      <c r="CL777" s="352"/>
      <c r="CM777" s="353"/>
      <c r="CN777" s="354"/>
      <c r="CO777" s="354"/>
    </row>
    <row r="778" spans="90:93" ht="16.5">
      <c r="CL778" s="352"/>
      <c r="CM778" s="353"/>
      <c r="CN778" s="354"/>
      <c r="CO778" s="354"/>
    </row>
    <row r="779" spans="90:93" ht="16.5">
      <c r="CL779" s="352"/>
      <c r="CM779" s="353"/>
      <c r="CN779" s="354"/>
      <c r="CO779" s="354"/>
    </row>
    <row r="780" spans="90:93" ht="16.5">
      <c r="CL780" s="352"/>
      <c r="CM780" s="353"/>
      <c r="CN780" s="354"/>
      <c r="CO780" s="354"/>
    </row>
    <row r="781" spans="90:93" ht="16.5">
      <c r="CL781" s="352"/>
      <c r="CM781" s="353"/>
      <c r="CN781" s="354"/>
      <c r="CO781" s="354"/>
    </row>
    <row r="782" spans="90:93" ht="16.5">
      <c r="CL782" s="352"/>
      <c r="CM782" s="353"/>
      <c r="CN782" s="354"/>
      <c r="CO782" s="354"/>
    </row>
    <row r="783" spans="90:93" ht="16.5">
      <c r="CL783" s="352"/>
      <c r="CM783" s="353"/>
      <c r="CN783" s="354"/>
      <c r="CO783" s="354"/>
    </row>
    <row r="784" spans="90:93" ht="16.5">
      <c r="CL784" s="352"/>
      <c r="CM784" s="353"/>
      <c r="CN784" s="354"/>
      <c r="CO784" s="354"/>
    </row>
    <row r="785" spans="90:93" ht="16.5">
      <c r="CL785" s="352"/>
      <c r="CM785" s="353"/>
      <c r="CN785" s="354"/>
      <c r="CO785" s="354"/>
    </row>
    <row r="786" spans="90:93" ht="16.5">
      <c r="CL786" s="352"/>
      <c r="CM786" s="353"/>
      <c r="CN786" s="354"/>
      <c r="CO786" s="354"/>
    </row>
    <row r="787" spans="90:93" ht="16.5">
      <c r="CL787" s="352"/>
      <c r="CM787" s="353"/>
      <c r="CN787" s="354"/>
      <c r="CO787" s="354"/>
    </row>
    <row r="788" spans="90:93" ht="16.5">
      <c r="CL788" s="352"/>
      <c r="CM788" s="353"/>
      <c r="CN788" s="354"/>
      <c r="CO788" s="354"/>
    </row>
    <row r="789" spans="90:93" ht="16.5">
      <c r="CL789" s="352"/>
      <c r="CM789" s="353"/>
      <c r="CN789" s="354"/>
      <c r="CO789" s="354"/>
    </row>
    <row r="790" spans="90:93" ht="16.5">
      <c r="CL790" s="352"/>
      <c r="CM790" s="353"/>
      <c r="CN790" s="354"/>
      <c r="CO790" s="354"/>
    </row>
    <row r="791" spans="90:93" ht="16.5">
      <c r="CL791" s="352"/>
      <c r="CM791" s="353"/>
      <c r="CN791" s="354"/>
      <c r="CO791" s="354"/>
    </row>
    <row r="792" spans="90:93" ht="16.5">
      <c r="CL792" s="352"/>
      <c r="CM792" s="353"/>
      <c r="CN792" s="354"/>
      <c r="CO792" s="354"/>
    </row>
    <row r="793" spans="90:93" ht="16.5">
      <c r="CL793" s="352"/>
      <c r="CM793" s="353"/>
      <c r="CN793" s="354"/>
      <c r="CO793" s="354"/>
    </row>
    <row r="794" spans="90:93" ht="16.5">
      <c r="CL794" s="352"/>
      <c r="CM794" s="353"/>
      <c r="CN794" s="354"/>
      <c r="CO794" s="354"/>
    </row>
    <row r="795" spans="90:93" ht="16.5">
      <c r="CL795" s="352"/>
      <c r="CM795" s="353"/>
      <c r="CN795" s="354"/>
      <c r="CO795" s="354"/>
    </row>
    <row r="796" spans="90:93" ht="16.5">
      <c r="CL796" s="352"/>
      <c r="CM796" s="353"/>
      <c r="CN796" s="354"/>
      <c r="CO796" s="354"/>
    </row>
    <row r="797" spans="90:93" ht="16.5">
      <c r="CL797" s="352"/>
      <c r="CM797" s="353"/>
      <c r="CN797" s="354"/>
      <c r="CO797" s="354"/>
    </row>
    <row r="798" spans="90:93" ht="16.5">
      <c r="CL798" s="352"/>
      <c r="CM798" s="353"/>
      <c r="CN798" s="354"/>
      <c r="CO798" s="354"/>
    </row>
    <row r="799" spans="90:93" ht="16.5">
      <c r="CL799" s="352"/>
      <c r="CM799" s="353"/>
      <c r="CN799" s="354"/>
      <c r="CO799" s="354"/>
    </row>
    <row r="800" spans="90:93" ht="16.5">
      <c r="CL800" s="352"/>
      <c r="CM800" s="353"/>
      <c r="CN800" s="354"/>
      <c r="CO800" s="354"/>
    </row>
    <row r="801" spans="90:93" ht="16.5">
      <c r="CL801" s="352"/>
      <c r="CM801" s="353"/>
      <c r="CN801" s="354"/>
      <c r="CO801" s="354"/>
    </row>
    <row r="802" spans="90:93" ht="16.5">
      <c r="CL802" s="352"/>
      <c r="CM802" s="353"/>
      <c r="CN802" s="354"/>
      <c r="CO802" s="354"/>
    </row>
    <row r="803" spans="90:93" ht="16.5">
      <c r="CL803" s="352"/>
      <c r="CM803" s="353"/>
      <c r="CN803" s="354"/>
      <c r="CO803" s="354"/>
    </row>
    <row r="804" spans="90:93" ht="16.5">
      <c r="CL804" s="352"/>
      <c r="CM804" s="353"/>
      <c r="CN804" s="354"/>
      <c r="CO804" s="354"/>
    </row>
    <row r="805" spans="90:93" ht="16.5">
      <c r="CL805" s="352"/>
      <c r="CM805" s="353"/>
      <c r="CN805" s="354"/>
      <c r="CO805" s="354"/>
    </row>
    <row r="806" spans="90:93" ht="16.5">
      <c r="CL806" s="352"/>
      <c r="CM806" s="353"/>
      <c r="CN806" s="354"/>
      <c r="CO806" s="354"/>
    </row>
    <row r="807" spans="90:93" ht="16.5">
      <c r="CL807" s="352"/>
      <c r="CM807" s="353"/>
      <c r="CN807" s="354"/>
      <c r="CO807" s="354"/>
    </row>
    <row r="808" spans="90:93" ht="16.5">
      <c r="CL808" s="352"/>
      <c r="CM808" s="353"/>
      <c r="CN808" s="354"/>
      <c r="CO808" s="354"/>
    </row>
    <row r="809" spans="90:93" ht="16.5">
      <c r="CL809" s="352"/>
      <c r="CM809" s="353"/>
      <c r="CN809" s="354"/>
      <c r="CO809" s="354"/>
    </row>
    <row r="810" spans="90:93" ht="16.5">
      <c r="CL810" s="352"/>
      <c r="CM810" s="353"/>
      <c r="CN810" s="354"/>
      <c r="CO810" s="354"/>
    </row>
    <row r="811" spans="90:93" ht="16.5">
      <c r="CL811" s="352"/>
      <c r="CM811" s="353"/>
      <c r="CN811" s="354"/>
      <c r="CO811" s="354"/>
    </row>
    <row r="812" spans="90:93" ht="16.5">
      <c r="CL812" s="352"/>
      <c r="CM812" s="353"/>
      <c r="CN812" s="354"/>
      <c r="CO812" s="354"/>
    </row>
    <row r="813" spans="90:93" ht="16.5">
      <c r="CL813" s="352"/>
      <c r="CM813" s="353"/>
      <c r="CN813" s="354"/>
      <c r="CO813" s="354"/>
    </row>
    <row r="814" spans="90:93" ht="16.5">
      <c r="CL814" s="352"/>
      <c r="CM814" s="353"/>
      <c r="CN814" s="354"/>
      <c r="CO814" s="354"/>
    </row>
    <row r="815" spans="90:93" ht="16.5">
      <c r="CL815" s="352"/>
      <c r="CM815" s="353"/>
      <c r="CN815" s="354"/>
      <c r="CO815" s="354"/>
    </row>
    <row r="816" spans="90:93" ht="16.5">
      <c r="CL816" s="352"/>
      <c r="CM816" s="353"/>
      <c r="CN816" s="354"/>
      <c r="CO816" s="354"/>
    </row>
    <row r="817" spans="90:93" ht="16.5">
      <c r="CL817" s="352"/>
      <c r="CM817" s="353"/>
      <c r="CN817" s="354"/>
      <c r="CO817" s="354"/>
    </row>
    <row r="818" spans="90:93" ht="16.5">
      <c r="CL818" s="352"/>
      <c r="CM818" s="353"/>
      <c r="CN818" s="354"/>
      <c r="CO818" s="354"/>
    </row>
    <row r="819" spans="90:93" ht="16.5">
      <c r="CL819" s="352"/>
      <c r="CM819" s="353"/>
      <c r="CN819" s="354"/>
      <c r="CO819" s="354"/>
    </row>
    <row r="820" spans="90:93" ht="16.5">
      <c r="CL820" s="352"/>
      <c r="CM820" s="353"/>
      <c r="CN820" s="354"/>
      <c r="CO820" s="354"/>
    </row>
    <row r="821" spans="90:93" ht="16.5">
      <c r="CL821" s="352"/>
      <c r="CM821" s="353"/>
      <c r="CN821" s="354"/>
      <c r="CO821" s="354"/>
    </row>
    <row r="822" spans="90:93" ht="16.5">
      <c r="CL822" s="352"/>
      <c r="CM822" s="353"/>
      <c r="CN822" s="354"/>
      <c r="CO822" s="354"/>
    </row>
    <row r="823" spans="90:93" ht="16.5">
      <c r="CL823" s="352"/>
      <c r="CM823" s="353"/>
      <c r="CN823" s="354"/>
      <c r="CO823" s="354"/>
    </row>
    <row r="824" spans="90:93" ht="16.5">
      <c r="CL824" s="352"/>
      <c r="CM824" s="353"/>
      <c r="CN824" s="354"/>
      <c r="CO824" s="354"/>
    </row>
    <row r="825" spans="90:93" ht="16.5">
      <c r="CL825" s="352"/>
      <c r="CM825" s="353"/>
      <c r="CN825" s="354"/>
      <c r="CO825" s="354"/>
    </row>
    <row r="826" spans="90:93" ht="16.5">
      <c r="CL826" s="352"/>
      <c r="CM826" s="353"/>
      <c r="CN826" s="354"/>
      <c r="CO826" s="354"/>
    </row>
    <row r="827" spans="90:93" ht="16.5">
      <c r="CL827" s="352"/>
      <c r="CM827" s="353"/>
      <c r="CN827" s="354"/>
      <c r="CO827" s="354"/>
    </row>
    <row r="828" spans="90:93" ht="16.5">
      <c r="CL828" s="352"/>
      <c r="CM828" s="353"/>
      <c r="CN828" s="354"/>
      <c r="CO828" s="354"/>
    </row>
    <row r="829" spans="90:93" ht="16.5">
      <c r="CL829" s="352"/>
      <c r="CM829" s="353"/>
      <c r="CN829" s="354"/>
      <c r="CO829" s="354"/>
    </row>
    <row r="830" spans="90:93" ht="16.5">
      <c r="CL830" s="352"/>
      <c r="CM830" s="353"/>
      <c r="CN830" s="354"/>
      <c r="CO830" s="354"/>
    </row>
    <row r="831" spans="90:93" ht="16.5">
      <c r="CL831" s="352"/>
      <c r="CM831" s="353"/>
      <c r="CN831" s="354"/>
      <c r="CO831" s="354"/>
    </row>
    <row r="832" spans="90:93" ht="16.5">
      <c r="CL832" s="352"/>
      <c r="CM832" s="353"/>
      <c r="CN832" s="354"/>
      <c r="CO832" s="354"/>
    </row>
    <row r="833" spans="90:93" ht="16.5">
      <c r="CL833" s="352"/>
      <c r="CM833" s="353"/>
      <c r="CN833" s="354"/>
      <c r="CO833" s="354"/>
    </row>
    <row r="834" spans="90:93" ht="16.5">
      <c r="CL834" s="352"/>
      <c r="CM834" s="353"/>
      <c r="CN834" s="354"/>
      <c r="CO834" s="354"/>
    </row>
    <row r="835" spans="90:93" ht="16.5">
      <c r="CL835" s="352"/>
      <c r="CM835" s="353"/>
      <c r="CN835" s="354"/>
      <c r="CO835" s="354"/>
    </row>
    <row r="836" spans="90:93" ht="16.5">
      <c r="CL836" s="352"/>
      <c r="CM836" s="353"/>
      <c r="CN836" s="354"/>
      <c r="CO836" s="354"/>
    </row>
    <row r="837" spans="90:93" ht="16.5">
      <c r="CL837" s="352"/>
      <c r="CM837" s="353"/>
      <c r="CN837" s="354"/>
      <c r="CO837" s="354"/>
    </row>
    <row r="838" spans="90:93" ht="16.5">
      <c r="CL838" s="352"/>
      <c r="CM838" s="353"/>
      <c r="CN838" s="354"/>
      <c r="CO838" s="354"/>
    </row>
    <row r="839" spans="90:93" ht="16.5">
      <c r="CL839" s="352"/>
      <c r="CM839" s="353"/>
      <c r="CN839" s="354"/>
      <c r="CO839" s="354"/>
    </row>
    <row r="840" spans="90:93" ht="16.5">
      <c r="CL840" s="352"/>
      <c r="CM840" s="353"/>
      <c r="CN840" s="354"/>
      <c r="CO840" s="354"/>
    </row>
    <row r="841" spans="90:93" ht="16.5">
      <c r="CL841" s="352"/>
      <c r="CM841" s="353"/>
      <c r="CN841" s="354"/>
      <c r="CO841" s="354"/>
    </row>
    <row r="842" spans="90:93" ht="16.5">
      <c r="CL842" s="352"/>
      <c r="CM842" s="353"/>
      <c r="CN842" s="354"/>
      <c r="CO842" s="354"/>
    </row>
    <row r="843" spans="90:93" ht="16.5">
      <c r="CL843" s="352"/>
      <c r="CM843" s="353"/>
      <c r="CN843" s="354"/>
      <c r="CO843" s="354"/>
    </row>
    <row r="844" spans="90:93" ht="16.5">
      <c r="CL844" s="352"/>
      <c r="CM844" s="353"/>
      <c r="CN844" s="354"/>
      <c r="CO844" s="354"/>
    </row>
    <row r="845" spans="90:93" ht="16.5">
      <c r="CL845" s="352"/>
      <c r="CM845" s="353"/>
      <c r="CN845" s="354"/>
      <c r="CO845" s="354"/>
    </row>
    <row r="846" spans="90:93" ht="16.5">
      <c r="CL846" s="352"/>
      <c r="CM846" s="353"/>
      <c r="CN846" s="354"/>
      <c r="CO846" s="354"/>
    </row>
    <row r="847" spans="90:93" ht="16.5">
      <c r="CL847" s="352"/>
      <c r="CM847" s="353"/>
      <c r="CN847" s="354"/>
      <c r="CO847" s="354"/>
    </row>
    <row r="848" spans="90:93" ht="16.5">
      <c r="CL848" s="352"/>
      <c r="CM848" s="353"/>
      <c r="CN848" s="354"/>
      <c r="CO848" s="354"/>
    </row>
    <row r="849" spans="90:93" ht="16.5">
      <c r="CL849" s="352"/>
      <c r="CM849" s="353"/>
      <c r="CN849" s="354"/>
      <c r="CO849" s="354"/>
    </row>
    <row r="850" spans="90:93" ht="16.5">
      <c r="CL850" s="352"/>
      <c r="CM850" s="353"/>
      <c r="CN850" s="354"/>
      <c r="CO850" s="354"/>
    </row>
    <row r="851" spans="90:93" ht="16.5">
      <c r="CL851" s="352"/>
      <c r="CM851" s="353"/>
      <c r="CN851" s="354"/>
      <c r="CO851" s="354"/>
    </row>
    <row r="852" spans="90:93" ht="16.5">
      <c r="CL852" s="352"/>
      <c r="CM852" s="353"/>
      <c r="CN852" s="354"/>
      <c r="CO852" s="354"/>
    </row>
    <row r="853" spans="90:93" ht="16.5">
      <c r="CL853" s="352"/>
      <c r="CM853" s="353"/>
      <c r="CN853" s="354"/>
      <c r="CO853" s="354"/>
    </row>
    <row r="854" spans="90:93" ht="16.5">
      <c r="CL854" s="352"/>
      <c r="CM854" s="353"/>
      <c r="CN854" s="354"/>
      <c r="CO854" s="354"/>
    </row>
    <row r="855" spans="90:93" ht="16.5">
      <c r="CL855" s="352"/>
      <c r="CM855" s="353"/>
      <c r="CN855" s="354"/>
      <c r="CO855" s="354"/>
    </row>
    <row r="856" spans="90:93" ht="16.5">
      <c r="CL856" s="352"/>
      <c r="CM856" s="353"/>
      <c r="CN856" s="354"/>
      <c r="CO856" s="354"/>
    </row>
    <row r="857" spans="90:93" ht="16.5">
      <c r="CL857" s="352"/>
      <c r="CM857" s="353"/>
      <c r="CN857" s="354"/>
      <c r="CO857" s="354"/>
    </row>
    <row r="858" spans="90:93" ht="16.5">
      <c r="CL858" s="352"/>
      <c r="CM858" s="353"/>
      <c r="CN858" s="354"/>
      <c r="CO858" s="354"/>
    </row>
    <row r="859" spans="90:93" ht="16.5">
      <c r="CL859" s="352"/>
      <c r="CM859" s="353"/>
      <c r="CN859" s="354"/>
      <c r="CO859" s="354"/>
    </row>
    <row r="860" spans="90:93" ht="16.5">
      <c r="CL860" s="352"/>
      <c r="CM860" s="353"/>
      <c r="CN860" s="354"/>
      <c r="CO860" s="354"/>
    </row>
    <row r="861" spans="90:93" ht="16.5">
      <c r="CL861" s="352"/>
      <c r="CM861" s="353"/>
      <c r="CN861" s="354"/>
      <c r="CO861" s="354"/>
    </row>
    <row r="862" spans="90:93" ht="16.5">
      <c r="CL862" s="352"/>
      <c r="CM862" s="353"/>
      <c r="CN862" s="354"/>
      <c r="CO862" s="354"/>
    </row>
    <row r="863" spans="90:93" ht="16.5">
      <c r="CL863" s="352"/>
      <c r="CM863" s="353"/>
      <c r="CN863" s="354"/>
      <c r="CO863" s="354"/>
    </row>
    <row r="864" spans="90:93" ht="16.5">
      <c r="CL864" s="352"/>
      <c r="CM864" s="353"/>
      <c r="CN864" s="354"/>
      <c r="CO864" s="354"/>
    </row>
    <row r="865" spans="90:93" ht="16.5">
      <c r="CL865" s="352"/>
      <c r="CM865" s="353"/>
      <c r="CN865" s="354"/>
      <c r="CO865" s="354"/>
    </row>
    <row r="866" spans="90:93" ht="16.5">
      <c r="CL866" s="352"/>
      <c r="CM866" s="353"/>
      <c r="CN866" s="354"/>
      <c r="CO866" s="354"/>
    </row>
    <row r="867" spans="90:93" ht="16.5">
      <c r="CL867" s="352"/>
      <c r="CM867" s="353"/>
      <c r="CN867" s="354"/>
      <c r="CO867" s="354"/>
    </row>
    <row r="868" spans="90:93" ht="16.5">
      <c r="CL868" s="352"/>
      <c r="CM868" s="353"/>
      <c r="CN868" s="354"/>
      <c r="CO868" s="354"/>
    </row>
    <row r="869" spans="90:93" ht="16.5">
      <c r="CL869" s="352"/>
      <c r="CM869" s="353"/>
      <c r="CN869" s="354"/>
      <c r="CO869" s="354"/>
    </row>
    <row r="870" spans="90:93" ht="16.5">
      <c r="CL870" s="352"/>
      <c r="CM870" s="353"/>
      <c r="CN870" s="354"/>
      <c r="CO870" s="354"/>
    </row>
    <row r="871" spans="90:93" ht="16.5">
      <c r="CL871" s="352"/>
      <c r="CM871" s="353"/>
      <c r="CN871" s="354"/>
      <c r="CO871" s="354"/>
    </row>
    <row r="872" spans="90:93" ht="16.5">
      <c r="CL872" s="352"/>
      <c r="CM872" s="353"/>
      <c r="CN872" s="354"/>
      <c r="CO872" s="354"/>
    </row>
    <row r="873" spans="90:93" ht="16.5">
      <c r="CL873" s="352"/>
      <c r="CM873" s="353"/>
      <c r="CN873" s="354"/>
      <c r="CO873" s="354"/>
    </row>
    <row r="874" spans="90:93" ht="16.5">
      <c r="CL874" s="352"/>
      <c r="CM874" s="353"/>
      <c r="CN874" s="354"/>
      <c r="CO874" s="354"/>
    </row>
    <row r="875" spans="90:93" ht="16.5">
      <c r="CL875" s="352"/>
      <c r="CM875" s="353"/>
      <c r="CN875" s="354"/>
      <c r="CO875" s="354"/>
    </row>
    <row r="876" spans="90:93" ht="16.5">
      <c r="CL876" s="352"/>
      <c r="CM876" s="353"/>
      <c r="CN876" s="354"/>
      <c r="CO876" s="354"/>
    </row>
    <row r="877" spans="90:93" ht="16.5">
      <c r="CL877" s="352"/>
      <c r="CM877" s="353"/>
      <c r="CN877" s="354"/>
      <c r="CO877" s="354"/>
    </row>
    <row r="878" spans="90:93" ht="16.5">
      <c r="CL878" s="352"/>
      <c r="CM878" s="353"/>
      <c r="CN878" s="354"/>
      <c r="CO878" s="354"/>
    </row>
    <row r="879" spans="90:93" ht="16.5">
      <c r="CL879" s="352"/>
      <c r="CM879" s="353"/>
      <c r="CN879" s="354"/>
      <c r="CO879" s="354"/>
    </row>
    <row r="880" spans="90:93" ht="16.5">
      <c r="CL880" s="352"/>
      <c r="CM880" s="353"/>
      <c r="CN880" s="354"/>
      <c r="CO880" s="354"/>
    </row>
    <row r="881" spans="90:93" ht="16.5">
      <c r="CL881" s="352"/>
      <c r="CM881" s="353"/>
      <c r="CN881" s="354"/>
      <c r="CO881" s="354"/>
    </row>
    <row r="882" spans="90:93" ht="16.5">
      <c r="CL882" s="352"/>
      <c r="CM882" s="353"/>
      <c r="CN882" s="354"/>
      <c r="CO882" s="354"/>
    </row>
    <row r="883" spans="90:93" ht="16.5">
      <c r="CL883" s="352"/>
      <c r="CM883" s="353"/>
      <c r="CN883" s="354"/>
      <c r="CO883" s="354"/>
    </row>
    <row r="884" spans="90:93" ht="16.5">
      <c r="CL884" s="352"/>
      <c r="CM884" s="353"/>
      <c r="CN884" s="354"/>
      <c r="CO884" s="354"/>
    </row>
    <row r="885" spans="90:93" ht="16.5">
      <c r="CL885" s="352"/>
      <c r="CM885" s="353"/>
      <c r="CN885" s="354"/>
      <c r="CO885" s="354"/>
    </row>
    <row r="886" spans="90:93" ht="16.5">
      <c r="CL886" s="352"/>
      <c r="CM886" s="353"/>
      <c r="CN886" s="354"/>
      <c r="CO886" s="354"/>
    </row>
    <row r="887" spans="90:93" ht="16.5">
      <c r="CL887" s="352"/>
      <c r="CM887" s="353"/>
      <c r="CN887" s="354"/>
      <c r="CO887" s="354"/>
    </row>
    <row r="888" spans="90:93" ht="16.5">
      <c r="CL888" s="352"/>
      <c r="CM888" s="353"/>
      <c r="CN888" s="354"/>
      <c r="CO888" s="354"/>
    </row>
    <row r="889" spans="90:93" ht="16.5">
      <c r="CL889" s="352"/>
      <c r="CM889" s="353"/>
      <c r="CN889" s="354"/>
      <c r="CO889" s="354"/>
    </row>
    <row r="890" spans="90:93" ht="16.5">
      <c r="CL890" s="352"/>
      <c r="CM890" s="353"/>
      <c r="CN890" s="354"/>
      <c r="CO890" s="354"/>
    </row>
    <row r="891" spans="90:93" ht="16.5">
      <c r="CL891" s="352"/>
      <c r="CM891" s="353"/>
      <c r="CN891" s="354"/>
      <c r="CO891" s="354"/>
    </row>
    <row r="892" spans="90:93" ht="16.5">
      <c r="CL892" s="352"/>
      <c r="CM892" s="353"/>
      <c r="CN892" s="354"/>
      <c r="CO892" s="354"/>
    </row>
    <row r="893" spans="90:93" ht="16.5">
      <c r="CL893" s="352"/>
      <c r="CM893" s="353"/>
      <c r="CN893" s="354"/>
      <c r="CO893" s="354"/>
    </row>
    <row r="894" spans="90:93" ht="16.5">
      <c r="CL894" s="352"/>
      <c r="CM894" s="353"/>
      <c r="CN894" s="354"/>
      <c r="CO894" s="354"/>
    </row>
    <row r="895" spans="90:93" ht="16.5">
      <c r="CL895" s="352"/>
      <c r="CM895" s="353"/>
      <c r="CN895" s="354"/>
      <c r="CO895" s="354"/>
    </row>
    <row r="896" spans="90:93" ht="16.5">
      <c r="CL896" s="352"/>
      <c r="CM896" s="353"/>
      <c r="CN896" s="354"/>
      <c r="CO896" s="354"/>
    </row>
    <row r="897" spans="90:93" ht="16.5">
      <c r="CL897" s="352"/>
      <c r="CM897" s="353"/>
      <c r="CN897" s="354"/>
      <c r="CO897" s="354"/>
    </row>
    <row r="898" spans="90:93" ht="16.5">
      <c r="CL898" s="352"/>
      <c r="CM898" s="353"/>
      <c r="CN898" s="354"/>
      <c r="CO898" s="354"/>
    </row>
    <row r="899" spans="90:93" ht="16.5">
      <c r="CL899" s="352"/>
      <c r="CM899" s="353"/>
      <c r="CN899" s="354"/>
      <c r="CO899" s="354"/>
    </row>
    <row r="900" spans="90:93" ht="16.5">
      <c r="CL900" s="352"/>
      <c r="CM900" s="353"/>
      <c r="CN900" s="354"/>
      <c r="CO900" s="354"/>
    </row>
    <row r="901" spans="90:93" ht="16.5">
      <c r="CL901" s="352"/>
      <c r="CM901" s="353"/>
      <c r="CN901" s="354"/>
      <c r="CO901" s="354"/>
    </row>
    <row r="902" spans="90:93" ht="16.5">
      <c r="CL902" s="352"/>
      <c r="CM902" s="353"/>
      <c r="CN902" s="354"/>
      <c r="CO902" s="354"/>
    </row>
    <row r="903" spans="90:93" ht="16.5">
      <c r="CL903" s="352"/>
      <c r="CM903" s="353"/>
      <c r="CN903" s="354"/>
      <c r="CO903" s="354"/>
    </row>
    <row r="904" spans="90:93" ht="16.5">
      <c r="CL904" s="352"/>
      <c r="CM904" s="353"/>
      <c r="CN904" s="354"/>
      <c r="CO904" s="354"/>
    </row>
    <row r="905" spans="90:93" ht="16.5">
      <c r="CL905" s="352"/>
      <c r="CM905" s="353"/>
      <c r="CN905" s="354"/>
      <c r="CO905" s="354"/>
    </row>
    <row r="906" spans="90:93" ht="16.5">
      <c r="CL906" s="352"/>
      <c r="CM906" s="353"/>
      <c r="CN906" s="354"/>
      <c r="CO906" s="354"/>
    </row>
    <row r="907" spans="90:93" ht="16.5">
      <c r="CL907" s="352"/>
      <c r="CM907" s="353"/>
      <c r="CN907" s="354"/>
      <c r="CO907" s="354"/>
    </row>
    <row r="908" spans="90:93" ht="16.5">
      <c r="CL908" s="352"/>
      <c r="CM908" s="353"/>
      <c r="CN908" s="354"/>
      <c r="CO908" s="354"/>
    </row>
    <row r="909" spans="90:93" ht="16.5">
      <c r="CL909" s="352"/>
      <c r="CM909" s="353"/>
      <c r="CN909" s="354"/>
      <c r="CO909" s="354"/>
    </row>
    <row r="910" spans="90:93" ht="16.5">
      <c r="CL910" s="352"/>
      <c r="CM910" s="353"/>
      <c r="CN910" s="354"/>
      <c r="CO910" s="354"/>
    </row>
    <row r="911" spans="90:93" ht="16.5">
      <c r="CL911" s="352"/>
      <c r="CM911" s="353"/>
      <c r="CN911" s="354"/>
      <c r="CO911" s="354"/>
    </row>
    <row r="912" spans="90:93" ht="16.5">
      <c r="CL912" s="352"/>
      <c r="CM912" s="353"/>
      <c r="CN912" s="354"/>
      <c r="CO912" s="354"/>
    </row>
    <row r="913" spans="90:93" ht="16.5">
      <c r="CL913" s="352"/>
      <c r="CM913" s="353"/>
      <c r="CN913" s="354"/>
      <c r="CO913" s="354"/>
    </row>
    <row r="914" spans="90:93" ht="16.5">
      <c r="CL914" s="352"/>
      <c r="CM914" s="353"/>
      <c r="CN914" s="354"/>
      <c r="CO914" s="354"/>
    </row>
    <row r="915" spans="90:93" ht="16.5">
      <c r="CL915" s="352"/>
      <c r="CM915" s="353"/>
      <c r="CN915" s="354"/>
      <c r="CO915" s="354"/>
    </row>
    <row r="916" spans="90:93" ht="16.5">
      <c r="CL916" s="352"/>
      <c r="CM916" s="353"/>
      <c r="CN916" s="354"/>
      <c r="CO916" s="354"/>
    </row>
    <row r="917" spans="90:93" ht="16.5">
      <c r="CL917" s="352"/>
      <c r="CM917" s="353"/>
      <c r="CN917" s="354"/>
      <c r="CO917" s="354"/>
    </row>
    <row r="918" spans="90:93" ht="16.5">
      <c r="CL918" s="352"/>
      <c r="CM918" s="353"/>
      <c r="CN918" s="354"/>
      <c r="CO918" s="354"/>
    </row>
    <row r="919" spans="90:93" ht="16.5">
      <c r="CL919" s="352"/>
      <c r="CM919" s="353"/>
      <c r="CN919" s="354"/>
      <c r="CO919" s="354"/>
    </row>
    <row r="920" spans="90:93" ht="16.5">
      <c r="CL920" s="352"/>
      <c r="CM920" s="353"/>
      <c r="CN920" s="354"/>
      <c r="CO920" s="354"/>
    </row>
    <row r="921" spans="90:93" ht="16.5">
      <c r="CL921" s="352"/>
      <c r="CM921" s="353"/>
      <c r="CN921" s="354"/>
      <c r="CO921" s="354"/>
    </row>
    <row r="922" spans="90:93" ht="16.5">
      <c r="CL922" s="352"/>
      <c r="CM922" s="353"/>
      <c r="CN922" s="354"/>
      <c r="CO922" s="354"/>
    </row>
    <row r="923" spans="90:93" ht="16.5">
      <c r="CL923" s="352"/>
      <c r="CM923" s="353"/>
      <c r="CN923" s="354"/>
      <c r="CO923" s="354"/>
    </row>
    <row r="924" spans="90:93" ht="16.5">
      <c r="CL924" s="352"/>
      <c r="CM924" s="353"/>
      <c r="CN924" s="354"/>
      <c r="CO924" s="354"/>
    </row>
    <row r="925" spans="90:93" ht="16.5">
      <c r="CL925" s="352"/>
      <c r="CM925" s="353"/>
      <c r="CN925" s="354"/>
      <c r="CO925" s="354"/>
    </row>
    <row r="926" spans="90:93" ht="16.5">
      <c r="CL926" s="352"/>
      <c r="CM926" s="353"/>
      <c r="CN926" s="354"/>
      <c r="CO926" s="354"/>
    </row>
    <row r="927" spans="90:93" ht="16.5">
      <c r="CL927" s="352"/>
      <c r="CM927" s="353"/>
      <c r="CN927" s="354"/>
      <c r="CO927" s="354"/>
    </row>
    <row r="928" spans="90:93" ht="16.5">
      <c r="CL928" s="352"/>
      <c r="CM928" s="353"/>
      <c r="CN928" s="354"/>
      <c r="CO928" s="354"/>
    </row>
    <row r="929" spans="90:93" ht="16.5">
      <c r="CL929" s="352"/>
      <c r="CM929" s="353"/>
      <c r="CN929" s="354"/>
      <c r="CO929" s="354"/>
    </row>
    <row r="930" spans="90:93" ht="16.5">
      <c r="CL930" s="352"/>
      <c r="CM930" s="353"/>
      <c r="CN930" s="354"/>
      <c r="CO930" s="354"/>
    </row>
    <row r="931" spans="90:93" ht="16.5">
      <c r="CL931" s="352"/>
      <c r="CM931" s="353"/>
      <c r="CN931" s="354"/>
      <c r="CO931" s="354"/>
    </row>
    <row r="932" spans="90:93" ht="16.5">
      <c r="CL932" s="352"/>
      <c r="CM932" s="353"/>
      <c r="CN932" s="354"/>
      <c r="CO932" s="354"/>
    </row>
    <row r="933" spans="90:93" ht="16.5">
      <c r="CL933" s="352"/>
      <c r="CM933" s="353"/>
      <c r="CN933" s="354"/>
      <c r="CO933" s="354"/>
    </row>
    <row r="934" spans="90:93" ht="16.5">
      <c r="CL934" s="352"/>
      <c r="CM934" s="353"/>
      <c r="CN934" s="354"/>
      <c r="CO934" s="354"/>
    </row>
    <row r="935" spans="90:93" ht="16.5">
      <c r="CL935" s="352"/>
      <c r="CM935" s="353"/>
      <c r="CN935" s="354"/>
      <c r="CO935" s="354"/>
    </row>
    <row r="936" spans="90:93" ht="16.5">
      <c r="CL936" s="352"/>
      <c r="CM936" s="353"/>
      <c r="CN936" s="354"/>
      <c r="CO936" s="354"/>
    </row>
    <row r="937" spans="90:93" ht="16.5">
      <c r="CL937" s="352"/>
      <c r="CM937" s="353"/>
      <c r="CN937" s="354"/>
      <c r="CO937" s="354"/>
    </row>
    <row r="938" spans="90:93" ht="16.5">
      <c r="CL938" s="352"/>
      <c r="CM938" s="353"/>
      <c r="CN938" s="354"/>
      <c r="CO938" s="354"/>
    </row>
    <row r="939" spans="90:93" ht="16.5">
      <c r="CL939" s="352"/>
      <c r="CM939" s="353"/>
      <c r="CN939" s="354"/>
      <c r="CO939" s="354"/>
    </row>
    <row r="940" spans="90:93" ht="16.5">
      <c r="CL940" s="352"/>
      <c r="CM940" s="353"/>
      <c r="CN940" s="354"/>
      <c r="CO940" s="354"/>
    </row>
    <row r="941" spans="90:93" ht="16.5">
      <c r="CL941" s="352"/>
      <c r="CM941" s="353"/>
      <c r="CN941" s="354"/>
      <c r="CO941" s="354"/>
    </row>
    <row r="942" spans="90:93" ht="16.5">
      <c r="CL942" s="352"/>
      <c r="CM942" s="353"/>
      <c r="CN942" s="354"/>
      <c r="CO942" s="354"/>
    </row>
    <row r="943" spans="90:93" ht="16.5">
      <c r="CL943" s="352"/>
      <c r="CM943" s="353"/>
      <c r="CN943" s="354"/>
      <c r="CO943" s="354"/>
    </row>
    <row r="944" spans="90:93" ht="16.5">
      <c r="CL944" s="352"/>
      <c r="CM944" s="353"/>
      <c r="CN944" s="354"/>
      <c r="CO944" s="354"/>
    </row>
    <row r="945" spans="90:93" ht="16.5">
      <c r="CL945" s="352"/>
      <c r="CM945" s="353"/>
      <c r="CN945" s="354"/>
      <c r="CO945" s="354"/>
    </row>
    <row r="946" spans="90:93" ht="16.5">
      <c r="CL946" s="352"/>
      <c r="CM946" s="353"/>
      <c r="CN946" s="354"/>
      <c r="CO946" s="354"/>
    </row>
    <row r="947" spans="90:93" ht="16.5">
      <c r="CL947" s="352"/>
      <c r="CM947" s="353"/>
      <c r="CN947" s="354"/>
      <c r="CO947" s="354"/>
    </row>
    <row r="948" spans="90:93" ht="16.5">
      <c r="CL948" s="352"/>
      <c r="CM948" s="353"/>
      <c r="CN948" s="354"/>
      <c r="CO948" s="354"/>
    </row>
    <row r="949" spans="90:93" ht="16.5">
      <c r="CL949" s="352"/>
      <c r="CM949" s="353"/>
      <c r="CN949" s="354"/>
      <c r="CO949" s="354"/>
    </row>
    <row r="950" spans="90:93" ht="16.5">
      <c r="CL950" s="352"/>
      <c r="CM950" s="353"/>
      <c r="CN950" s="354"/>
      <c r="CO950" s="354"/>
    </row>
    <row r="951" spans="90:93" ht="16.5">
      <c r="CL951" s="352"/>
      <c r="CM951" s="353"/>
      <c r="CN951" s="354"/>
      <c r="CO951" s="354"/>
    </row>
    <row r="952" spans="90:93" ht="16.5">
      <c r="CL952" s="352"/>
      <c r="CM952" s="353"/>
      <c r="CN952" s="354"/>
      <c r="CO952" s="354"/>
    </row>
    <row r="953" spans="90:93" ht="16.5">
      <c r="CL953" s="352"/>
      <c r="CM953" s="353"/>
      <c r="CN953" s="354"/>
      <c r="CO953" s="354"/>
    </row>
    <row r="954" spans="90:93" ht="16.5">
      <c r="CL954" s="352"/>
      <c r="CM954" s="353"/>
      <c r="CN954" s="354"/>
      <c r="CO954" s="354"/>
    </row>
    <row r="955" spans="90:93" ht="16.5">
      <c r="CL955" s="352"/>
      <c r="CM955" s="353"/>
      <c r="CN955" s="354"/>
      <c r="CO955" s="354"/>
    </row>
    <row r="956" spans="90:93" ht="16.5">
      <c r="CL956" s="352"/>
      <c r="CM956" s="353"/>
      <c r="CN956" s="354"/>
      <c r="CO956" s="354"/>
    </row>
    <row r="957" spans="90:93" ht="16.5">
      <c r="CL957" s="352"/>
      <c r="CM957" s="353"/>
      <c r="CN957" s="354"/>
      <c r="CO957" s="354"/>
    </row>
    <row r="958" spans="90:93" ht="16.5">
      <c r="CL958" s="352"/>
      <c r="CM958" s="353"/>
      <c r="CN958" s="354"/>
      <c r="CO958" s="354"/>
    </row>
    <row r="959" spans="90:93" ht="16.5">
      <c r="CL959" s="352"/>
      <c r="CM959" s="353"/>
      <c r="CN959" s="354"/>
      <c r="CO959" s="354"/>
    </row>
    <row r="960" spans="90:93" ht="16.5">
      <c r="CL960" s="352"/>
      <c r="CM960" s="353"/>
      <c r="CN960" s="354"/>
      <c r="CO960" s="354"/>
    </row>
    <row r="961" spans="90:93" ht="16.5">
      <c r="CL961" s="352"/>
      <c r="CM961" s="353"/>
      <c r="CN961" s="354"/>
      <c r="CO961" s="354"/>
    </row>
    <row r="962" spans="90:93" ht="16.5">
      <c r="CL962" s="352"/>
      <c r="CM962" s="353"/>
      <c r="CN962" s="354"/>
      <c r="CO962" s="354"/>
    </row>
    <row r="963" spans="90:93" ht="16.5">
      <c r="CL963" s="352"/>
      <c r="CM963" s="353"/>
      <c r="CN963" s="354"/>
      <c r="CO963" s="354"/>
    </row>
    <row r="964" spans="90:93" ht="16.5">
      <c r="CL964" s="352"/>
      <c r="CM964" s="353"/>
      <c r="CN964" s="354"/>
      <c r="CO964" s="354"/>
    </row>
    <row r="965" spans="90:93" ht="16.5">
      <c r="CL965" s="352"/>
      <c r="CM965" s="353"/>
      <c r="CN965" s="354"/>
      <c r="CO965" s="354"/>
    </row>
    <row r="966" spans="90:93" ht="16.5">
      <c r="CL966" s="352"/>
      <c r="CM966" s="353"/>
      <c r="CN966" s="354"/>
      <c r="CO966" s="354"/>
    </row>
    <row r="967" spans="90:93" ht="16.5">
      <c r="CL967" s="352"/>
      <c r="CM967" s="353"/>
      <c r="CN967" s="354"/>
      <c r="CO967" s="354"/>
    </row>
    <row r="968" spans="90:93" ht="16.5">
      <c r="CL968" s="352"/>
      <c r="CM968" s="353"/>
      <c r="CN968" s="354"/>
      <c r="CO968" s="354"/>
    </row>
    <row r="969" spans="90:93" ht="16.5">
      <c r="CL969" s="352"/>
      <c r="CM969" s="353"/>
      <c r="CN969" s="354"/>
      <c r="CO969" s="354"/>
    </row>
    <row r="970" spans="90:93" ht="16.5">
      <c r="CL970" s="352"/>
      <c r="CM970" s="353"/>
      <c r="CN970" s="354"/>
      <c r="CO970" s="354"/>
    </row>
    <row r="971" spans="90:93" ht="16.5">
      <c r="CL971" s="352"/>
      <c r="CM971" s="353"/>
      <c r="CN971" s="354"/>
      <c r="CO971" s="354"/>
    </row>
    <row r="972" spans="90:93" ht="16.5">
      <c r="CL972" s="352"/>
      <c r="CM972" s="353"/>
      <c r="CN972" s="354"/>
      <c r="CO972" s="354"/>
    </row>
    <row r="973" spans="90:93" ht="16.5">
      <c r="CL973" s="352"/>
      <c r="CM973" s="353"/>
      <c r="CN973" s="354"/>
      <c r="CO973" s="354"/>
    </row>
    <row r="974" spans="90:93" ht="16.5">
      <c r="CL974" s="352"/>
      <c r="CM974" s="353"/>
      <c r="CN974" s="354"/>
      <c r="CO974" s="354"/>
    </row>
    <row r="975" spans="90:93" ht="16.5">
      <c r="CL975" s="352"/>
      <c r="CM975" s="353"/>
      <c r="CN975" s="354"/>
      <c r="CO975" s="354"/>
    </row>
    <row r="976" spans="90:93" ht="16.5">
      <c r="CL976" s="352"/>
      <c r="CM976" s="353"/>
      <c r="CN976" s="354"/>
      <c r="CO976" s="354"/>
    </row>
    <row r="977" spans="90:93" ht="16.5">
      <c r="CL977" s="352"/>
      <c r="CM977" s="353"/>
      <c r="CN977" s="354"/>
      <c r="CO977" s="354"/>
    </row>
    <row r="978" spans="90:93" ht="16.5">
      <c r="CL978" s="352"/>
      <c r="CM978" s="353"/>
      <c r="CN978" s="354"/>
      <c r="CO978" s="354"/>
    </row>
    <row r="979" spans="90:93" ht="16.5">
      <c r="CL979" s="352"/>
      <c r="CM979" s="353"/>
      <c r="CN979" s="354"/>
      <c r="CO979" s="354"/>
    </row>
    <row r="980" spans="90:93" ht="16.5">
      <c r="CL980" s="352"/>
      <c r="CM980" s="353"/>
      <c r="CN980" s="354"/>
      <c r="CO980" s="354"/>
    </row>
    <row r="981" spans="90:93" ht="16.5">
      <c r="CL981" s="352"/>
      <c r="CM981" s="353"/>
      <c r="CN981" s="354"/>
      <c r="CO981" s="354"/>
    </row>
    <row r="982" spans="90:93" ht="16.5">
      <c r="CL982" s="352"/>
      <c r="CM982" s="353"/>
      <c r="CN982" s="354"/>
      <c r="CO982" s="354"/>
    </row>
    <row r="983" spans="90:93" ht="16.5">
      <c r="CL983" s="352"/>
      <c r="CM983" s="353"/>
      <c r="CN983" s="354"/>
      <c r="CO983" s="354"/>
    </row>
    <row r="984" spans="90:93" ht="16.5">
      <c r="CL984" s="352"/>
      <c r="CM984" s="353"/>
      <c r="CN984" s="354"/>
      <c r="CO984" s="354"/>
    </row>
    <row r="985" spans="90:93" ht="16.5">
      <c r="CL985" s="352"/>
      <c r="CM985" s="353"/>
      <c r="CN985" s="354"/>
      <c r="CO985" s="354"/>
    </row>
    <row r="986" spans="90:93" ht="16.5">
      <c r="CL986" s="352"/>
      <c r="CM986" s="353"/>
      <c r="CN986" s="354"/>
      <c r="CO986" s="354"/>
    </row>
    <row r="987" spans="90:93" ht="16.5">
      <c r="CL987" s="352"/>
      <c r="CM987" s="353"/>
      <c r="CN987" s="354"/>
      <c r="CO987" s="354"/>
    </row>
    <row r="988" spans="90:93" ht="16.5">
      <c r="CL988" s="352"/>
      <c r="CM988" s="353"/>
      <c r="CN988" s="354"/>
      <c r="CO988" s="354"/>
    </row>
    <row r="989" spans="90:93" ht="16.5">
      <c r="CL989" s="352"/>
      <c r="CM989" s="353"/>
      <c r="CN989" s="354"/>
      <c r="CO989" s="354"/>
    </row>
    <row r="990" spans="90:93" ht="16.5">
      <c r="CL990" s="352"/>
      <c r="CM990" s="353"/>
      <c r="CN990" s="354"/>
      <c r="CO990" s="354"/>
    </row>
    <row r="991" spans="90:93" ht="16.5">
      <c r="CL991" s="352"/>
      <c r="CM991" s="353"/>
      <c r="CN991" s="354"/>
      <c r="CO991" s="354"/>
    </row>
    <row r="992" spans="90:93" ht="16.5">
      <c r="CL992" s="352"/>
      <c r="CM992" s="353"/>
      <c r="CN992" s="354"/>
      <c r="CO992" s="354"/>
    </row>
    <row r="993" spans="90:93" ht="16.5">
      <c r="CL993" s="352"/>
      <c r="CM993" s="353"/>
      <c r="CN993" s="354"/>
      <c r="CO993" s="354"/>
    </row>
    <row r="994" spans="90:93" ht="16.5">
      <c r="CL994" s="352"/>
      <c r="CM994" s="353"/>
      <c r="CN994" s="354"/>
      <c r="CO994" s="354"/>
    </row>
    <row r="995" spans="90:93" ht="16.5">
      <c r="CL995" s="352"/>
      <c r="CM995" s="353"/>
      <c r="CN995" s="354"/>
      <c r="CO995" s="354"/>
    </row>
    <row r="996" spans="90:93" ht="16.5">
      <c r="CL996" s="352"/>
      <c r="CM996" s="353"/>
      <c r="CN996" s="354"/>
      <c r="CO996" s="354"/>
    </row>
    <row r="997" spans="90:93" ht="16.5">
      <c r="CL997" s="352"/>
      <c r="CM997" s="353"/>
      <c r="CN997" s="354"/>
      <c r="CO997" s="354"/>
    </row>
    <row r="998" spans="90:93" ht="16.5">
      <c r="CL998" s="352"/>
      <c r="CM998" s="353"/>
      <c r="CN998" s="354"/>
      <c r="CO998" s="354"/>
    </row>
    <row r="999" spans="90:93" ht="16.5">
      <c r="CL999" s="352"/>
      <c r="CM999" s="353"/>
      <c r="CN999" s="354"/>
      <c r="CO999" s="354"/>
    </row>
    <row r="1000" spans="90:93" ht="16.5">
      <c r="CL1000" s="352"/>
      <c r="CM1000" s="353"/>
      <c r="CN1000" s="354"/>
      <c r="CO1000" s="354"/>
    </row>
    <row r="1001" spans="90:93" ht="16.5">
      <c r="CL1001" s="352"/>
      <c r="CM1001" s="353"/>
      <c r="CN1001" s="354"/>
      <c r="CO1001" s="354"/>
    </row>
    <row r="1002" spans="90:93" ht="16.5">
      <c r="CL1002" s="352"/>
      <c r="CM1002" s="353"/>
      <c r="CN1002" s="354"/>
      <c r="CO1002" s="354"/>
    </row>
    <row r="1003" spans="90:93" ht="16.5">
      <c r="CL1003" s="352"/>
      <c r="CM1003" s="353"/>
      <c r="CN1003" s="354"/>
      <c r="CO1003" s="354"/>
    </row>
    <row r="1004" spans="90:93" ht="16.5">
      <c r="CL1004" s="352"/>
      <c r="CM1004" s="353"/>
      <c r="CN1004" s="354"/>
      <c r="CO1004" s="354"/>
    </row>
    <row r="1005" spans="90:93" ht="16.5">
      <c r="CL1005" s="352"/>
      <c r="CM1005" s="353"/>
      <c r="CN1005" s="354"/>
      <c r="CO1005" s="354"/>
    </row>
    <row r="1006" spans="90:93" ht="16.5">
      <c r="CL1006" s="352"/>
      <c r="CM1006" s="353"/>
      <c r="CN1006" s="354"/>
      <c r="CO1006" s="354"/>
    </row>
    <row r="1007" spans="90:93" ht="16.5">
      <c r="CL1007" s="352"/>
      <c r="CM1007" s="353"/>
      <c r="CN1007" s="354"/>
      <c r="CO1007" s="354"/>
    </row>
    <row r="1008" spans="90:93" ht="16.5">
      <c r="CL1008" s="352"/>
      <c r="CM1008" s="353"/>
      <c r="CN1008" s="354"/>
      <c r="CO1008" s="354"/>
    </row>
    <row r="1009" spans="90:93" ht="16.5">
      <c r="CL1009" s="352"/>
      <c r="CM1009" s="353"/>
      <c r="CN1009" s="354"/>
      <c r="CO1009" s="354"/>
    </row>
    <row r="1010" spans="90:93" ht="16.5">
      <c r="CL1010" s="352"/>
      <c r="CM1010" s="353"/>
      <c r="CN1010" s="354"/>
      <c r="CO1010" s="354"/>
    </row>
    <row r="1011" spans="90:93" ht="16.5">
      <c r="CL1011" s="352"/>
      <c r="CM1011" s="353"/>
      <c r="CN1011" s="354"/>
      <c r="CO1011" s="354"/>
    </row>
    <row r="1012" spans="90:93" ht="16.5">
      <c r="CL1012" s="352"/>
      <c r="CM1012" s="353"/>
      <c r="CN1012" s="354"/>
      <c r="CO1012" s="354"/>
    </row>
    <row r="1013" spans="90:93" ht="16.5">
      <c r="CL1013" s="352"/>
      <c r="CM1013" s="353"/>
      <c r="CN1013" s="354"/>
      <c r="CO1013" s="354"/>
    </row>
    <row r="1014" spans="90:93" ht="16.5">
      <c r="CL1014" s="352"/>
      <c r="CM1014" s="353"/>
      <c r="CN1014" s="354"/>
      <c r="CO1014" s="354"/>
    </row>
    <row r="1015" spans="90:93" ht="16.5">
      <c r="CL1015" s="352"/>
      <c r="CM1015" s="353"/>
      <c r="CN1015" s="354"/>
      <c r="CO1015" s="354"/>
    </row>
    <row r="1016" spans="90:93" ht="16.5">
      <c r="CL1016" s="352"/>
      <c r="CM1016" s="353"/>
      <c r="CN1016" s="354"/>
      <c r="CO1016" s="354"/>
    </row>
    <row r="1017" spans="90:93" ht="16.5">
      <c r="CL1017" s="352"/>
      <c r="CM1017" s="353"/>
      <c r="CN1017" s="354"/>
      <c r="CO1017" s="354"/>
    </row>
    <row r="1018" spans="90:93" ht="16.5">
      <c r="CL1018" s="352"/>
      <c r="CM1018" s="353"/>
      <c r="CN1018" s="354"/>
      <c r="CO1018" s="354"/>
    </row>
    <row r="1019" spans="90:93" ht="16.5">
      <c r="CL1019" s="352"/>
      <c r="CM1019" s="353"/>
      <c r="CN1019" s="354"/>
      <c r="CO1019" s="354"/>
    </row>
    <row r="1020" spans="90:93" ht="16.5">
      <c r="CL1020" s="352"/>
      <c r="CM1020" s="353"/>
      <c r="CN1020" s="354"/>
      <c r="CO1020" s="354"/>
    </row>
    <row r="1021" spans="90:93" ht="16.5">
      <c r="CL1021" s="352"/>
      <c r="CM1021" s="353"/>
      <c r="CN1021" s="354"/>
      <c r="CO1021" s="354"/>
    </row>
    <row r="1022" spans="90:93" ht="16.5">
      <c r="CL1022" s="352"/>
      <c r="CM1022" s="353"/>
      <c r="CN1022" s="354"/>
      <c r="CO1022" s="354"/>
    </row>
    <row r="1023" spans="90:93" ht="16.5">
      <c r="CL1023" s="352"/>
      <c r="CM1023" s="353"/>
      <c r="CN1023" s="354"/>
      <c r="CO1023" s="354"/>
    </row>
    <row r="1024" spans="90:93" ht="16.5">
      <c r="CL1024" s="352"/>
      <c r="CM1024" s="353"/>
      <c r="CN1024" s="354"/>
      <c r="CO1024" s="354"/>
    </row>
    <row r="1025" spans="90:93" ht="16.5">
      <c r="CL1025" s="352"/>
      <c r="CM1025" s="353"/>
      <c r="CN1025" s="354"/>
      <c r="CO1025" s="354"/>
    </row>
    <row r="1026" spans="90:93" ht="16.5">
      <c r="CL1026" s="352"/>
      <c r="CM1026" s="353"/>
      <c r="CN1026" s="354"/>
      <c r="CO1026" s="354"/>
    </row>
    <row r="1027" spans="90:93" ht="16.5">
      <c r="CL1027" s="352"/>
      <c r="CM1027" s="353"/>
      <c r="CN1027" s="354"/>
      <c r="CO1027" s="354"/>
    </row>
    <row r="1028" spans="90:93" ht="16.5">
      <c r="CL1028" s="352"/>
      <c r="CM1028" s="353"/>
      <c r="CN1028" s="354"/>
      <c r="CO1028" s="354"/>
    </row>
    <row r="1029" spans="90:93" ht="16.5">
      <c r="CL1029" s="352"/>
      <c r="CM1029" s="353"/>
      <c r="CN1029" s="354"/>
      <c r="CO1029" s="354"/>
    </row>
    <row r="1030" spans="90:93" ht="16.5">
      <c r="CL1030" s="352"/>
      <c r="CM1030" s="353"/>
      <c r="CN1030" s="354"/>
      <c r="CO1030" s="354"/>
    </row>
    <row r="1031" spans="90:93" ht="16.5">
      <c r="CL1031" s="352"/>
      <c r="CM1031" s="353"/>
      <c r="CN1031" s="354"/>
      <c r="CO1031" s="354"/>
    </row>
    <row r="1032" spans="90:93" ht="16.5">
      <c r="CL1032" s="352"/>
      <c r="CM1032" s="353"/>
      <c r="CN1032" s="354"/>
      <c r="CO1032" s="354"/>
    </row>
    <row r="1033" spans="90:93" ht="16.5">
      <c r="CL1033" s="352"/>
      <c r="CM1033" s="353"/>
      <c r="CN1033" s="354"/>
      <c r="CO1033" s="354"/>
    </row>
    <row r="1034" spans="90:93" ht="16.5">
      <c r="CL1034" s="352"/>
      <c r="CM1034" s="353"/>
      <c r="CN1034" s="354"/>
      <c r="CO1034" s="354"/>
    </row>
    <row r="1035" spans="90:93" ht="16.5">
      <c r="CL1035" s="352"/>
      <c r="CM1035" s="353"/>
      <c r="CN1035" s="354"/>
      <c r="CO1035" s="354"/>
    </row>
    <row r="1036" spans="90:93" ht="16.5">
      <c r="CL1036" s="352"/>
      <c r="CM1036" s="353"/>
      <c r="CN1036" s="354"/>
      <c r="CO1036" s="354"/>
    </row>
    <row r="1037" spans="90:93" ht="16.5">
      <c r="CL1037" s="352"/>
      <c r="CM1037" s="353"/>
      <c r="CN1037" s="354"/>
      <c r="CO1037" s="354"/>
    </row>
    <row r="1038" spans="90:93" ht="16.5">
      <c r="CL1038" s="352"/>
      <c r="CM1038" s="353"/>
      <c r="CN1038" s="354"/>
      <c r="CO1038" s="354"/>
    </row>
    <row r="1039" spans="90:93" ht="16.5">
      <c r="CL1039" s="352"/>
      <c r="CM1039" s="353"/>
      <c r="CN1039" s="354"/>
      <c r="CO1039" s="354"/>
    </row>
    <row r="1040" spans="90:93" ht="16.5">
      <c r="CL1040" s="352"/>
      <c r="CM1040" s="353"/>
      <c r="CN1040" s="354"/>
      <c r="CO1040" s="354"/>
    </row>
    <row r="1041" spans="90:93" ht="16.5">
      <c r="CL1041" s="352"/>
      <c r="CM1041" s="353"/>
      <c r="CN1041" s="354"/>
      <c r="CO1041" s="354"/>
    </row>
    <row r="1042" spans="90:93" ht="16.5">
      <c r="CL1042" s="352"/>
      <c r="CM1042" s="353"/>
      <c r="CN1042" s="354"/>
      <c r="CO1042" s="354"/>
    </row>
    <row r="1043" spans="90:93" ht="16.5">
      <c r="CL1043" s="352"/>
      <c r="CM1043" s="353"/>
      <c r="CN1043" s="354"/>
      <c r="CO1043" s="354"/>
    </row>
    <row r="1044" spans="90:93" ht="16.5">
      <c r="CL1044" s="352"/>
      <c r="CM1044" s="353"/>
      <c r="CN1044" s="354"/>
      <c r="CO1044" s="354"/>
    </row>
    <row r="1045" spans="90:93" ht="16.5">
      <c r="CL1045" s="352"/>
      <c r="CM1045" s="353"/>
      <c r="CN1045" s="354"/>
      <c r="CO1045" s="354"/>
    </row>
    <row r="1046" spans="90:93" ht="16.5">
      <c r="CL1046" s="352"/>
      <c r="CM1046" s="353"/>
      <c r="CN1046" s="354"/>
      <c r="CO1046" s="354"/>
    </row>
    <row r="1047" spans="90:93" ht="16.5">
      <c r="CL1047" s="352"/>
      <c r="CM1047" s="353"/>
      <c r="CN1047" s="354"/>
      <c r="CO1047" s="354"/>
    </row>
    <row r="1048" spans="90:93" ht="16.5">
      <c r="CL1048" s="352"/>
      <c r="CM1048" s="353"/>
      <c r="CN1048" s="354"/>
      <c r="CO1048" s="354"/>
    </row>
    <row r="1049" spans="90:93" ht="16.5">
      <c r="CL1049" s="352"/>
      <c r="CM1049" s="353"/>
      <c r="CN1049" s="354"/>
      <c r="CO1049" s="354"/>
    </row>
    <row r="1050" spans="90:93" ht="16.5">
      <c r="CL1050" s="352"/>
      <c r="CM1050" s="353"/>
      <c r="CN1050" s="354"/>
      <c r="CO1050" s="354"/>
    </row>
    <row r="1051" spans="90:93" ht="16.5">
      <c r="CL1051" s="352"/>
      <c r="CM1051" s="353"/>
      <c r="CN1051" s="354"/>
      <c r="CO1051" s="354"/>
    </row>
    <row r="1052" spans="90:93" ht="16.5">
      <c r="CL1052" s="352"/>
      <c r="CM1052" s="353"/>
      <c r="CN1052" s="354"/>
      <c r="CO1052" s="354"/>
    </row>
    <row r="1053" spans="90:93" ht="16.5">
      <c r="CL1053" s="352"/>
      <c r="CM1053" s="353"/>
      <c r="CN1053" s="354"/>
      <c r="CO1053" s="354"/>
    </row>
    <row r="1054" spans="90:93" ht="16.5">
      <c r="CL1054" s="352"/>
      <c r="CM1054" s="353"/>
      <c r="CN1054" s="354"/>
      <c r="CO1054" s="354"/>
    </row>
    <row r="1055" spans="90:93" ht="16.5">
      <c r="CL1055" s="352"/>
      <c r="CM1055" s="353"/>
      <c r="CN1055" s="354"/>
      <c r="CO1055" s="354"/>
    </row>
    <row r="1056" spans="90:93" ht="16.5">
      <c r="CL1056" s="352"/>
      <c r="CM1056" s="353"/>
      <c r="CN1056" s="354"/>
      <c r="CO1056" s="354"/>
    </row>
    <row r="1057" spans="90:93" ht="16.5">
      <c r="CL1057" s="352"/>
      <c r="CM1057" s="353"/>
      <c r="CN1057" s="354"/>
      <c r="CO1057" s="354"/>
    </row>
    <row r="1058" spans="90:93" ht="16.5">
      <c r="CL1058" s="352"/>
      <c r="CM1058" s="353"/>
      <c r="CN1058" s="354"/>
      <c r="CO1058" s="354"/>
    </row>
    <row r="1059" spans="90:93" ht="16.5">
      <c r="CL1059" s="352"/>
      <c r="CM1059" s="353"/>
      <c r="CN1059" s="354"/>
      <c r="CO1059" s="354"/>
    </row>
    <row r="1060" spans="90:93" ht="16.5">
      <c r="CL1060" s="352"/>
      <c r="CM1060" s="353"/>
      <c r="CN1060" s="354"/>
      <c r="CO1060" s="354"/>
    </row>
    <row r="1061" spans="90:93" ht="16.5">
      <c r="CL1061" s="352"/>
      <c r="CM1061" s="353"/>
      <c r="CN1061" s="354"/>
      <c r="CO1061" s="354"/>
    </row>
    <row r="1062" spans="90:93" ht="16.5">
      <c r="CL1062" s="352"/>
      <c r="CM1062" s="353"/>
      <c r="CN1062" s="354"/>
      <c r="CO1062" s="354"/>
    </row>
    <row r="1063" spans="90:93" ht="16.5">
      <c r="CL1063" s="352"/>
      <c r="CM1063" s="353"/>
      <c r="CN1063" s="354"/>
      <c r="CO1063" s="354"/>
    </row>
    <row r="1064" spans="90:93" ht="16.5">
      <c r="CL1064" s="352"/>
      <c r="CM1064" s="353"/>
      <c r="CN1064" s="354"/>
      <c r="CO1064" s="354"/>
    </row>
    <row r="1065" spans="90:93" ht="16.5">
      <c r="CL1065" s="352"/>
      <c r="CM1065" s="353"/>
      <c r="CN1065" s="354"/>
      <c r="CO1065" s="354"/>
    </row>
    <row r="1066" spans="90:93" ht="16.5">
      <c r="CL1066" s="352"/>
      <c r="CM1066" s="353"/>
      <c r="CN1066" s="354"/>
      <c r="CO1066" s="354"/>
    </row>
    <row r="1067" spans="90:93" ht="16.5">
      <c r="CL1067" s="352"/>
      <c r="CM1067" s="353"/>
      <c r="CN1067" s="354"/>
      <c r="CO1067" s="354"/>
    </row>
    <row r="1068" spans="90:93" ht="16.5">
      <c r="CL1068" s="352"/>
      <c r="CM1068" s="353"/>
      <c r="CN1068" s="354"/>
      <c r="CO1068" s="354"/>
    </row>
    <row r="1069" spans="90:93" ht="16.5">
      <c r="CL1069" s="352"/>
      <c r="CM1069" s="353"/>
      <c r="CN1069" s="354"/>
      <c r="CO1069" s="354"/>
    </row>
    <row r="1070" spans="90:93" ht="16.5">
      <c r="CL1070" s="352"/>
      <c r="CM1070" s="353"/>
      <c r="CN1070" s="354"/>
      <c r="CO1070" s="354"/>
    </row>
    <row r="1071" spans="90:93" ht="16.5">
      <c r="CL1071" s="352"/>
      <c r="CM1071" s="353"/>
      <c r="CN1071" s="354"/>
      <c r="CO1071" s="354"/>
    </row>
    <row r="1072" spans="90:93" ht="16.5">
      <c r="CL1072" s="352"/>
      <c r="CM1072" s="353"/>
      <c r="CN1072" s="354"/>
      <c r="CO1072" s="354"/>
    </row>
    <row r="1073" spans="90:93" ht="16.5">
      <c r="CL1073" s="352"/>
      <c r="CM1073" s="353"/>
      <c r="CN1073" s="354"/>
      <c r="CO1073" s="354"/>
    </row>
    <row r="1074" spans="90:93" ht="16.5">
      <c r="CL1074" s="352"/>
      <c r="CM1074" s="353"/>
      <c r="CN1074" s="354"/>
      <c r="CO1074" s="354"/>
    </row>
    <row r="1075" spans="90:93" ht="16.5">
      <c r="CL1075" s="352"/>
      <c r="CM1075" s="353"/>
      <c r="CN1075" s="354"/>
      <c r="CO1075" s="354"/>
    </row>
    <row r="1076" spans="90:93" ht="16.5">
      <c r="CL1076" s="352"/>
      <c r="CM1076" s="353"/>
      <c r="CN1076" s="354"/>
      <c r="CO1076" s="354"/>
    </row>
    <row r="1077" spans="90:93" ht="16.5">
      <c r="CL1077" s="352"/>
      <c r="CM1077" s="353"/>
      <c r="CN1077" s="354"/>
      <c r="CO1077" s="354"/>
    </row>
    <row r="1078" spans="90:93" ht="16.5">
      <c r="CL1078" s="352"/>
      <c r="CM1078" s="353"/>
      <c r="CN1078" s="354"/>
      <c r="CO1078" s="354"/>
    </row>
    <row r="1079" spans="90:93" ht="16.5">
      <c r="CL1079" s="352"/>
      <c r="CM1079" s="353"/>
      <c r="CN1079" s="354"/>
      <c r="CO1079" s="354"/>
    </row>
    <row r="1080" spans="90:93" ht="16.5">
      <c r="CL1080" s="352"/>
      <c r="CM1080" s="353"/>
      <c r="CN1080" s="354"/>
      <c r="CO1080" s="354"/>
    </row>
    <row r="1081" spans="90:93" ht="16.5">
      <c r="CL1081" s="352"/>
      <c r="CM1081" s="353"/>
      <c r="CN1081" s="354"/>
      <c r="CO1081" s="354"/>
    </row>
    <row r="1082" spans="90:93" ht="16.5">
      <c r="CL1082" s="352"/>
      <c r="CM1082" s="353"/>
      <c r="CN1082" s="354"/>
      <c r="CO1082" s="354"/>
    </row>
    <row r="1083" spans="90:93" ht="16.5">
      <c r="CL1083" s="352"/>
      <c r="CM1083" s="353"/>
      <c r="CN1083" s="354"/>
      <c r="CO1083" s="354"/>
    </row>
    <row r="1084" spans="90:93" ht="16.5">
      <c r="CL1084" s="352"/>
      <c r="CM1084" s="353"/>
      <c r="CN1084" s="354"/>
      <c r="CO1084" s="354"/>
    </row>
    <row r="1085" spans="90:93" ht="16.5">
      <c r="CL1085" s="352"/>
      <c r="CM1085" s="353"/>
      <c r="CN1085" s="354"/>
      <c r="CO1085" s="354"/>
    </row>
    <row r="1086" spans="90:93" ht="16.5">
      <c r="CL1086" s="352"/>
      <c r="CM1086" s="353"/>
      <c r="CN1086" s="354"/>
      <c r="CO1086" s="354"/>
    </row>
    <row r="1087" spans="90:93" ht="16.5">
      <c r="CL1087" s="352"/>
      <c r="CM1087" s="353"/>
      <c r="CN1087" s="354"/>
      <c r="CO1087" s="354"/>
    </row>
    <row r="1088" spans="90:93" ht="16.5">
      <c r="CL1088" s="352"/>
      <c r="CM1088" s="353"/>
      <c r="CN1088" s="354"/>
      <c r="CO1088" s="354"/>
    </row>
    <row r="1089" spans="90:93" ht="16.5">
      <c r="CL1089" s="352"/>
      <c r="CM1089" s="353"/>
      <c r="CN1089" s="354"/>
      <c r="CO1089" s="354"/>
    </row>
    <row r="1090" spans="90:93" ht="16.5">
      <c r="CL1090" s="352"/>
      <c r="CM1090" s="353"/>
      <c r="CN1090" s="354"/>
      <c r="CO1090" s="354"/>
    </row>
    <row r="1091" spans="90:93" ht="16.5">
      <c r="CL1091" s="352"/>
      <c r="CM1091" s="353"/>
      <c r="CN1091" s="354"/>
      <c r="CO1091" s="354"/>
    </row>
    <row r="1092" spans="90:93" ht="16.5">
      <c r="CL1092" s="352"/>
      <c r="CM1092" s="353"/>
      <c r="CN1092" s="354"/>
      <c r="CO1092" s="354"/>
    </row>
    <row r="1093" spans="90:93" ht="16.5">
      <c r="CL1093" s="352"/>
      <c r="CM1093" s="353"/>
      <c r="CN1093" s="354"/>
      <c r="CO1093" s="354"/>
    </row>
    <row r="1094" spans="90:93" ht="16.5">
      <c r="CL1094" s="352"/>
      <c r="CM1094" s="353"/>
      <c r="CN1094" s="354"/>
      <c r="CO1094" s="354"/>
    </row>
    <row r="1095" spans="90:93" ht="16.5">
      <c r="CL1095" s="352"/>
      <c r="CM1095" s="353"/>
      <c r="CN1095" s="354"/>
      <c r="CO1095" s="354"/>
    </row>
    <row r="1096" spans="90:93" ht="16.5">
      <c r="CL1096" s="352"/>
      <c r="CM1096" s="353"/>
      <c r="CN1096" s="354"/>
      <c r="CO1096" s="354"/>
    </row>
    <row r="1097" spans="90:93" ht="16.5">
      <c r="CL1097" s="352"/>
      <c r="CM1097" s="353"/>
      <c r="CN1097" s="354"/>
      <c r="CO1097" s="354"/>
    </row>
    <row r="1098" spans="90:93" ht="16.5">
      <c r="CL1098" s="352"/>
      <c r="CM1098" s="353"/>
      <c r="CN1098" s="354"/>
      <c r="CO1098" s="354"/>
    </row>
    <row r="1099" spans="90:93" ht="16.5">
      <c r="CL1099" s="352"/>
      <c r="CM1099" s="353"/>
      <c r="CN1099" s="354"/>
      <c r="CO1099" s="354"/>
    </row>
    <row r="1100" spans="90:93" ht="16.5">
      <c r="CL1100" s="352"/>
      <c r="CM1100" s="353"/>
      <c r="CN1100" s="354"/>
      <c r="CO1100" s="354"/>
    </row>
    <row r="1101" spans="90:93" ht="16.5">
      <c r="CL1101" s="352"/>
      <c r="CM1101" s="353"/>
      <c r="CN1101" s="354"/>
      <c r="CO1101" s="354"/>
    </row>
    <row r="1102" spans="90:93" ht="16.5">
      <c r="CL1102" s="352"/>
      <c r="CM1102" s="353"/>
      <c r="CN1102" s="354"/>
      <c r="CO1102" s="354"/>
    </row>
    <row r="1103" spans="90:93" ht="16.5">
      <c r="CL1103" s="352"/>
      <c r="CM1103" s="353"/>
      <c r="CN1103" s="354"/>
      <c r="CO1103" s="354"/>
    </row>
    <row r="1104" spans="90:93" ht="16.5">
      <c r="CL1104" s="352"/>
      <c r="CM1104" s="353"/>
      <c r="CN1104" s="354"/>
      <c r="CO1104" s="354"/>
    </row>
    <row r="1105" spans="90:93" ht="16.5">
      <c r="CL1105" s="352"/>
      <c r="CM1105" s="353"/>
      <c r="CN1105" s="354"/>
      <c r="CO1105" s="354"/>
    </row>
    <row r="1106" spans="90:93" ht="16.5">
      <c r="CL1106" s="352"/>
      <c r="CM1106" s="353"/>
      <c r="CN1106" s="354"/>
      <c r="CO1106" s="354"/>
    </row>
    <row r="1107" spans="90:93" ht="16.5">
      <c r="CL1107" s="352"/>
      <c r="CM1107" s="353"/>
      <c r="CN1107" s="354"/>
      <c r="CO1107" s="354"/>
    </row>
    <row r="1108" spans="90:93" ht="16.5">
      <c r="CL1108" s="352"/>
      <c r="CM1108" s="353"/>
      <c r="CN1108" s="354"/>
      <c r="CO1108" s="354"/>
    </row>
    <row r="1109" spans="90:93" ht="16.5">
      <c r="CL1109" s="352"/>
      <c r="CM1109" s="353"/>
      <c r="CN1109" s="354"/>
      <c r="CO1109" s="354"/>
    </row>
    <row r="1110" spans="90:93" ht="16.5">
      <c r="CL1110" s="352"/>
      <c r="CM1110" s="353"/>
      <c r="CN1110" s="354"/>
      <c r="CO1110" s="354"/>
    </row>
    <row r="1111" spans="90:93" ht="16.5">
      <c r="CL1111" s="352"/>
      <c r="CM1111" s="353"/>
      <c r="CN1111" s="354"/>
      <c r="CO1111" s="354"/>
    </row>
    <row r="1112" spans="90:93" ht="16.5">
      <c r="CL1112" s="352"/>
      <c r="CM1112" s="353"/>
      <c r="CN1112" s="354"/>
      <c r="CO1112" s="354"/>
    </row>
    <row r="1113" spans="90:93" ht="16.5">
      <c r="CL1113" s="352"/>
      <c r="CM1113" s="353"/>
      <c r="CN1113" s="354"/>
      <c r="CO1113" s="354"/>
    </row>
    <row r="1114" spans="90:93" ht="16.5">
      <c r="CL1114" s="352"/>
      <c r="CM1114" s="353"/>
      <c r="CN1114" s="354"/>
      <c r="CO1114" s="354"/>
    </row>
    <row r="1115" spans="90:93" ht="16.5">
      <c r="CL1115" s="352"/>
      <c r="CM1115" s="353"/>
      <c r="CN1115" s="354"/>
      <c r="CO1115" s="354"/>
    </row>
    <row r="1116" spans="90:93" ht="16.5">
      <c r="CL1116" s="352"/>
      <c r="CM1116" s="353"/>
      <c r="CN1116" s="354"/>
      <c r="CO1116" s="354"/>
    </row>
    <row r="1117" spans="90:93" ht="16.5">
      <c r="CL1117" s="352"/>
      <c r="CM1117" s="353"/>
      <c r="CN1117" s="354"/>
      <c r="CO1117" s="354"/>
    </row>
    <row r="1118" spans="90:93" ht="16.5">
      <c r="CL1118" s="352"/>
      <c r="CM1118" s="353"/>
      <c r="CN1118" s="354"/>
      <c r="CO1118" s="354"/>
    </row>
    <row r="1119" spans="90:93" ht="16.5">
      <c r="CL1119" s="352"/>
      <c r="CM1119" s="353"/>
      <c r="CN1119" s="354"/>
      <c r="CO1119" s="354"/>
    </row>
    <row r="1120" spans="90:93" ht="16.5">
      <c r="CL1120" s="352"/>
      <c r="CM1120" s="353"/>
      <c r="CN1120" s="354"/>
      <c r="CO1120" s="354"/>
    </row>
    <row r="1121" spans="90:93" ht="16.5">
      <c r="CL1121" s="352"/>
      <c r="CM1121" s="353"/>
      <c r="CN1121" s="354"/>
      <c r="CO1121" s="354"/>
    </row>
    <row r="1122" spans="90:93" ht="16.5">
      <c r="CL1122" s="352"/>
      <c r="CM1122" s="353"/>
      <c r="CN1122" s="354"/>
      <c r="CO1122" s="354"/>
    </row>
    <row r="1123" spans="90:93" ht="16.5">
      <c r="CL1123" s="352"/>
      <c r="CM1123" s="353"/>
      <c r="CN1123" s="354"/>
      <c r="CO1123" s="354"/>
    </row>
    <row r="1124" spans="90:93" ht="16.5">
      <c r="CL1124" s="352"/>
      <c r="CM1124" s="353"/>
      <c r="CN1124" s="354"/>
      <c r="CO1124" s="354"/>
    </row>
    <row r="1125" spans="90:93" ht="16.5">
      <c r="CL1125" s="352"/>
      <c r="CM1125" s="353"/>
      <c r="CN1125" s="354"/>
      <c r="CO1125" s="354"/>
    </row>
    <row r="1126" spans="90:93" ht="16.5">
      <c r="CL1126" s="352"/>
      <c r="CM1126" s="353"/>
      <c r="CN1126" s="354"/>
      <c r="CO1126" s="354"/>
    </row>
    <row r="1127" spans="90:93" ht="16.5">
      <c r="CL1127" s="352"/>
      <c r="CM1127" s="353"/>
      <c r="CN1127" s="354"/>
      <c r="CO1127" s="354"/>
    </row>
    <row r="1128" spans="90:93" ht="16.5">
      <c r="CL1128" s="352"/>
      <c r="CM1128" s="353"/>
      <c r="CN1128" s="354"/>
      <c r="CO1128" s="354"/>
    </row>
    <row r="1129" spans="90:93" ht="16.5">
      <c r="CL1129" s="352"/>
      <c r="CM1129" s="353"/>
      <c r="CN1129" s="354"/>
      <c r="CO1129" s="354"/>
    </row>
    <row r="1130" spans="90:93" ht="16.5">
      <c r="CL1130" s="352"/>
      <c r="CM1130" s="353"/>
      <c r="CN1130" s="354"/>
      <c r="CO1130" s="354"/>
    </row>
    <row r="1131" spans="90:93" ht="16.5">
      <c r="CL1131" s="352"/>
      <c r="CM1131" s="353"/>
      <c r="CN1131" s="354"/>
      <c r="CO1131" s="354"/>
    </row>
    <row r="1132" spans="90:93" ht="16.5">
      <c r="CL1132" s="352"/>
      <c r="CM1132" s="353"/>
      <c r="CN1132" s="354"/>
      <c r="CO1132" s="354"/>
    </row>
    <row r="1133" spans="90:93" ht="16.5">
      <c r="CL1133" s="352"/>
      <c r="CM1133" s="353"/>
      <c r="CN1133" s="354"/>
      <c r="CO1133" s="354"/>
    </row>
    <row r="1134" spans="90:93" ht="16.5">
      <c r="CL1134" s="352"/>
      <c r="CM1134" s="353"/>
      <c r="CN1134" s="354"/>
      <c r="CO1134" s="354"/>
    </row>
    <row r="1135" spans="90:93" ht="16.5">
      <c r="CL1135" s="352"/>
      <c r="CM1135" s="353"/>
      <c r="CN1135" s="354"/>
      <c r="CO1135" s="354"/>
    </row>
    <row r="1136" spans="90:93" ht="16.5">
      <c r="CL1136" s="352"/>
      <c r="CM1136" s="353"/>
      <c r="CN1136" s="354"/>
      <c r="CO1136" s="354"/>
    </row>
    <row r="1137" spans="90:93" ht="16.5">
      <c r="CL1137" s="352"/>
      <c r="CM1137" s="353"/>
      <c r="CN1137" s="354"/>
      <c r="CO1137" s="354"/>
    </row>
    <row r="1138" spans="90:93" ht="16.5">
      <c r="CL1138" s="352"/>
      <c r="CM1138" s="353"/>
      <c r="CN1138" s="354"/>
      <c r="CO1138" s="354"/>
    </row>
    <row r="1139" spans="90:93" ht="16.5">
      <c r="CL1139" s="352"/>
      <c r="CM1139" s="353"/>
      <c r="CN1139" s="354"/>
      <c r="CO1139" s="354"/>
    </row>
    <row r="1140" spans="90:93" ht="16.5">
      <c r="CL1140" s="352"/>
      <c r="CM1140" s="353"/>
      <c r="CN1140" s="354"/>
      <c r="CO1140" s="354"/>
    </row>
    <row r="1141" spans="90:93" ht="16.5">
      <c r="CL1141" s="352"/>
      <c r="CM1141" s="353"/>
      <c r="CN1141" s="354"/>
      <c r="CO1141" s="354"/>
    </row>
    <row r="1142" spans="90:93" ht="16.5">
      <c r="CL1142" s="352"/>
      <c r="CM1142" s="353"/>
      <c r="CN1142" s="354"/>
      <c r="CO1142" s="354"/>
    </row>
    <row r="1143" spans="90:93" ht="16.5">
      <c r="CL1143" s="352"/>
      <c r="CM1143" s="353"/>
      <c r="CN1143" s="354"/>
      <c r="CO1143" s="354"/>
    </row>
    <row r="1144" spans="90:93" ht="16.5">
      <c r="CL1144" s="352"/>
      <c r="CM1144" s="353"/>
      <c r="CN1144" s="354"/>
      <c r="CO1144" s="354"/>
    </row>
    <row r="1145" spans="90:93" ht="16.5">
      <c r="CL1145" s="352"/>
      <c r="CM1145" s="353"/>
      <c r="CN1145" s="354"/>
      <c r="CO1145" s="354"/>
    </row>
    <row r="1146" spans="90:93" ht="16.5">
      <c r="CL1146" s="352"/>
      <c r="CM1146" s="353"/>
      <c r="CN1146" s="354"/>
      <c r="CO1146" s="354"/>
    </row>
    <row r="1147" spans="90:93" ht="16.5">
      <c r="CL1147" s="352"/>
      <c r="CM1147" s="353"/>
      <c r="CN1147" s="354"/>
      <c r="CO1147" s="354"/>
    </row>
    <row r="1148" spans="90:93" ht="16.5">
      <c r="CL1148" s="352"/>
      <c r="CM1148" s="353"/>
      <c r="CN1148" s="354"/>
      <c r="CO1148" s="354"/>
    </row>
    <row r="1149" spans="90:93" ht="16.5">
      <c r="CL1149" s="352"/>
      <c r="CM1149" s="353"/>
      <c r="CN1149" s="354"/>
      <c r="CO1149" s="354"/>
    </row>
    <row r="1150" spans="90:93" ht="16.5">
      <c r="CL1150" s="352"/>
      <c r="CM1150" s="353"/>
      <c r="CN1150" s="354"/>
      <c r="CO1150" s="354"/>
    </row>
    <row r="1151" spans="90:93" ht="16.5">
      <c r="CL1151" s="352"/>
      <c r="CM1151" s="353"/>
      <c r="CN1151" s="354"/>
      <c r="CO1151" s="354"/>
    </row>
    <row r="1152" spans="90:93" ht="16.5">
      <c r="CL1152" s="352"/>
      <c r="CM1152" s="353"/>
      <c r="CN1152" s="354"/>
      <c r="CO1152" s="354"/>
    </row>
    <row r="1153" spans="90:93" ht="16.5">
      <c r="CL1153" s="352"/>
      <c r="CM1153" s="353"/>
      <c r="CN1153" s="354"/>
      <c r="CO1153" s="354"/>
    </row>
    <row r="1154" spans="90:93" ht="16.5">
      <c r="CL1154" s="352"/>
      <c r="CM1154" s="353"/>
      <c r="CN1154" s="354"/>
      <c r="CO1154" s="354"/>
    </row>
    <row r="1155" spans="90:93" ht="16.5">
      <c r="CL1155" s="352"/>
      <c r="CM1155" s="353"/>
      <c r="CN1155" s="354"/>
      <c r="CO1155" s="354"/>
    </row>
    <row r="1156" spans="90:93" ht="16.5">
      <c r="CL1156" s="352"/>
      <c r="CM1156" s="353"/>
      <c r="CN1156" s="354"/>
      <c r="CO1156" s="354"/>
    </row>
    <row r="1157" spans="90:93" ht="16.5">
      <c r="CL1157" s="352"/>
      <c r="CM1157" s="353"/>
      <c r="CN1157" s="354"/>
      <c r="CO1157" s="354"/>
    </row>
    <row r="1158" spans="90:93" ht="16.5">
      <c r="CL1158" s="352"/>
      <c r="CM1158" s="353"/>
      <c r="CN1158" s="354"/>
      <c r="CO1158" s="354"/>
    </row>
    <row r="1159" spans="90:93" ht="16.5">
      <c r="CL1159" s="352"/>
      <c r="CM1159" s="353"/>
      <c r="CN1159" s="354"/>
      <c r="CO1159" s="354"/>
    </row>
    <row r="1160" spans="90:93" ht="16.5">
      <c r="CL1160" s="352"/>
      <c r="CM1160" s="353"/>
      <c r="CN1160" s="354"/>
      <c r="CO1160" s="354"/>
    </row>
    <row r="1161" spans="90:93" ht="16.5">
      <c r="CL1161" s="352"/>
      <c r="CM1161" s="353"/>
      <c r="CN1161" s="354"/>
      <c r="CO1161" s="354"/>
    </row>
    <row r="1162" spans="90:93" ht="16.5">
      <c r="CL1162" s="352"/>
      <c r="CM1162" s="353"/>
      <c r="CN1162" s="354"/>
      <c r="CO1162" s="354"/>
    </row>
    <row r="1163" spans="90:93" ht="16.5">
      <c r="CL1163" s="352"/>
      <c r="CM1163" s="353"/>
      <c r="CN1163" s="354"/>
      <c r="CO1163" s="354"/>
    </row>
    <row r="1164" spans="90:93" ht="16.5">
      <c r="CL1164" s="352"/>
      <c r="CM1164" s="353"/>
      <c r="CN1164" s="354"/>
      <c r="CO1164" s="354"/>
    </row>
    <row r="1165" spans="90:93" ht="16.5">
      <c r="CL1165" s="352"/>
      <c r="CM1165" s="353"/>
      <c r="CN1165" s="354"/>
      <c r="CO1165" s="354"/>
    </row>
    <row r="1166" spans="90:93" ht="16.5">
      <c r="CL1166" s="352"/>
      <c r="CM1166" s="353"/>
      <c r="CN1166" s="354"/>
      <c r="CO1166" s="354"/>
    </row>
    <row r="1167" spans="90:93" ht="16.5">
      <c r="CL1167" s="352"/>
      <c r="CM1167" s="353"/>
      <c r="CN1167" s="354"/>
      <c r="CO1167" s="354"/>
    </row>
    <row r="1168" spans="90:93" ht="16.5">
      <c r="CL1168" s="352"/>
      <c r="CM1168" s="353"/>
      <c r="CN1168" s="354"/>
      <c r="CO1168" s="354"/>
    </row>
    <row r="1169" spans="90:93" ht="16.5">
      <c r="CL1169" s="352"/>
      <c r="CM1169" s="353"/>
      <c r="CN1169" s="354"/>
      <c r="CO1169" s="354"/>
    </row>
    <row r="1170" spans="90:93" ht="16.5">
      <c r="CL1170" s="352"/>
      <c r="CM1170" s="353"/>
      <c r="CN1170" s="354"/>
      <c r="CO1170" s="354"/>
    </row>
    <row r="1171" spans="90:93" ht="16.5">
      <c r="CL1171" s="352"/>
      <c r="CM1171" s="353"/>
      <c r="CN1171" s="354"/>
      <c r="CO1171" s="354"/>
    </row>
    <row r="1172" spans="90:93" ht="16.5">
      <c r="CL1172" s="352"/>
      <c r="CM1172" s="353"/>
      <c r="CN1172" s="354"/>
      <c r="CO1172" s="354"/>
    </row>
    <row r="1173" spans="90:93" ht="16.5">
      <c r="CL1173" s="352"/>
      <c r="CM1173" s="353"/>
      <c r="CN1173" s="354"/>
      <c r="CO1173" s="354"/>
    </row>
    <row r="1174" spans="90:93" ht="16.5">
      <c r="CL1174" s="352"/>
      <c r="CM1174" s="353"/>
      <c r="CN1174" s="354"/>
      <c r="CO1174" s="354"/>
    </row>
    <row r="1175" spans="90:93" ht="16.5">
      <c r="CL1175" s="352"/>
      <c r="CM1175" s="353"/>
      <c r="CN1175" s="354"/>
      <c r="CO1175" s="354"/>
    </row>
    <row r="1176" spans="90:93" ht="16.5">
      <c r="CL1176" s="352"/>
      <c r="CM1176" s="353"/>
      <c r="CN1176" s="354"/>
      <c r="CO1176" s="354"/>
    </row>
    <row r="1177" spans="90:93" ht="16.5">
      <c r="CL1177" s="352"/>
      <c r="CM1177" s="353"/>
      <c r="CN1177" s="354"/>
      <c r="CO1177" s="354"/>
    </row>
    <row r="1178" spans="90:93" ht="16.5">
      <c r="CL1178" s="352"/>
      <c r="CM1178" s="353"/>
      <c r="CN1178" s="354"/>
      <c r="CO1178" s="354"/>
    </row>
    <row r="1179" spans="90:93" ht="16.5">
      <c r="CL1179" s="352"/>
      <c r="CM1179" s="353"/>
      <c r="CN1179" s="354"/>
      <c r="CO1179" s="354"/>
    </row>
    <row r="1180" spans="90:93" ht="16.5">
      <c r="CL1180" s="352"/>
      <c r="CM1180" s="353"/>
      <c r="CN1180" s="354"/>
      <c r="CO1180" s="354"/>
    </row>
    <row r="1181" spans="90:93" ht="16.5">
      <c r="CL1181" s="352"/>
      <c r="CM1181" s="353"/>
      <c r="CN1181" s="354"/>
      <c r="CO1181" s="354"/>
    </row>
    <row r="1182" spans="90:93" ht="16.5">
      <c r="CL1182" s="352"/>
      <c r="CM1182" s="353"/>
      <c r="CN1182" s="354"/>
      <c r="CO1182" s="354"/>
    </row>
    <row r="1183" spans="90:93" ht="16.5">
      <c r="CL1183" s="352"/>
      <c r="CM1183" s="353"/>
      <c r="CN1183" s="354"/>
      <c r="CO1183" s="354"/>
    </row>
    <row r="1184" spans="90:93" ht="16.5">
      <c r="CL1184" s="352"/>
      <c r="CM1184" s="353"/>
      <c r="CN1184" s="354"/>
      <c r="CO1184" s="354"/>
    </row>
    <row r="1185" spans="90:93" ht="16.5">
      <c r="CL1185" s="352"/>
      <c r="CM1185" s="353"/>
      <c r="CN1185" s="354"/>
      <c r="CO1185" s="354"/>
    </row>
    <row r="1186" spans="90:93" ht="16.5">
      <c r="CL1186" s="352"/>
      <c r="CM1186" s="353"/>
      <c r="CN1186" s="354"/>
      <c r="CO1186" s="354"/>
    </row>
    <row r="1187" spans="90:93" ht="16.5">
      <c r="CL1187" s="352"/>
      <c r="CM1187" s="353"/>
      <c r="CN1187" s="354"/>
      <c r="CO1187" s="354"/>
    </row>
    <row r="1188" spans="90:93" ht="16.5">
      <c r="CL1188" s="352"/>
      <c r="CM1188" s="353"/>
      <c r="CN1188" s="354"/>
      <c r="CO1188" s="354"/>
    </row>
    <row r="1189" spans="90:93" ht="16.5">
      <c r="CL1189" s="352"/>
      <c r="CM1189" s="353"/>
      <c r="CN1189" s="354"/>
      <c r="CO1189" s="354"/>
    </row>
    <row r="1190" spans="90:93" ht="16.5">
      <c r="CL1190" s="352"/>
      <c r="CM1190" s="353"/>
      <c r="CN1190" s="354"/>
      <c r="CO1190" s="354"/>
    </row>
    <row r="1191" spans="90:93" ht="16.5">
      <c r="CL1191" s="352"/>
      <c r="CM1191" s="353"/>
      <c r="CN1191" s="354"/>
      <c r="CO1191" s="354"/>
    </row>
    <row r="1192" spans="90:93" ht="16.5">
      <c r="CL1192" s="352"/>
      <c r="CM1192" s="353"/>
      <c r="CN1192" s="354"/>
      <c r="CO1192" s="354"/>
    </row>
    <row r="1193" spans="90:93" ht="16.5">
      <c r="CL1193" s="352"/>
      <c r="CM1193" s="353"/>
      <c r="CN1193" s="354"/>
      <c r="CO1193" s="354"/>
    </row>
    <row r="1194" spans="90:93" ht="16.5">
      <c r="CL1194" s="352"/>
      <c r="CM1194" s="353"/>
      <c r="CN1194" s="354"/>
      <c r="CO1194" s="354"/>
    </row>
    <row r="1195" spans="90:93" ht="16.5">
      <c r="CL1195" s="352"/>
      <c r="CM1195" s="353"/>
      <c r="CN1195" s="354"/>
      <c r="CO1195" s="354"/>
    </row>
    <row r="1196" spans="90:93" ht="16.5">
      <c r="CL1196" s="352"/>
      <c r="CM1196" s="353"/>
      <c r="CN1196" s="354"/>
      <c r="CO1196" s="354"/>
    </row>
    <row r="1197" spans="90:93" ht="16.5">
      <c r="CL1197" s="352"/>
      <c r="CM1197" s="353"/>
      <c r="CN1197" s="354"/>
      <c r="CO1197" s="354"/>
    </row>
    <row r="1198" spans="90:93" ht="16.5">
      <c r="CL1198" s="352"/>
      <c r="CM1198" s="353"/>
      <c r="CN1198" s="354"/>
      <c r="CO1198" s="354"/>
    </row>
    <row r="1199" spans="90:93" ht="16.5">
      <c r="CL1199" s="352"/>
      <c r="CM1199" s="353"/>
      <c r="CN1199" s="354"/>
      <c r="CO1199" s="354"/>
    </row>
    <row r="1200" spans="90:93" ht="16.5">
      <c r="CL1200" s="352"/>
      <c r="CM1200" s="353"/>
      <c r="CN1200" s="354"/>
      <c r="CO1200" s="354"/>
    </row>
    <row r="1201" spans="90:93" ht="16.5">
      <c r="CL1201" s="352"/>
      <c r="CM1201" s="353"/>
      <c r="CN1201" s="354"/>
      <c r="CO1201" s="354"/>
    </row>
    <row r="1202" spans="90:93" ht="16.5">
      <c r="CL1202" s="352"/>
      <c r="CM1202" s="353"/>
      <c r="CN1202" s="354"/>
      <c r="CO1202" s="354"/>
    </row>
    <row r="1203" spans="90:93" ht="16.5">
      <c r="CL1203" s="352"/>
      <c r="CM1203" s="353"/>
      <c r="CN1203" s="354"/>
      <c r="CO1203" s="354"/>
    </row>
    <row r="1204" spans="90:93" ht="16.5">
      <c r="CL1204" s="352"/>
      <c r="CM1204" s="353"/>
      <c r="CN1204" s="354"/>
      <c r="CO1204" s="354"/>
    </row>
    <row r="1205" spans="90:93" ht="16.5">
      <c r="CL1205" s="352"/>
      <c r="CM1205" s="353"/>
      <c r="CN1205" s="354"/>
      <c r="CO1205" s="354"/>
    </row>
    <row r="1206" spans="90:93" ht="16.5">
      <c r="CL1206" s="352"/>
      <c r="CM1206" s="353"/>
      <c r="CN1206" s="354"/>
      <c r="CO1206" s="354"/>
    </row>
    <row r="1207" spans="90:93" ht="16.5">
      <c r="CL1207" s="352"/>
      <c r="CM1207" s="353"/>
      <c r="CN1207" s="354"/>
      <c r="CO1207" s="354"/>
    </row>
    <row r="1208" spans="90:93" ht="16.5">
      <c r="CL1208" s="352"/>
      <c r="CM1208" s="353"/>
      <c r="CN1208" s="354"/>
      <c r="CO1208" s="354"/>
    </row>
    <row r="1209" spans="90:93" ht="16.5">
      <c r="CL1209" s="352"/>
      <c r="CM1209" s="353"/>
      <c r="CN1209" s="354"/>
      <c r="CO1209" s="354"/>
    </row>
    <row r="1210" spans="90:93" ht="16.5">
      <c r="CL1210" s="352"/>
      <c r="CM1210" s="353"/>
      <c r="CN1210" s="354"/>
      <c r="CO1210" s="354"/>
    </row>
    <row r="1211" spans="90:93" ht="16.5">
      <c r="CL1211" s="352"/>
      <c r="CM1211" s="353"/>
      <c r="CN1211" s="354"/>
      <c r="CO1211" s="354"/>
    </row>
    <row r="1212" spans="90:93" ht="16.5">
      <c r="CL1212" s="352"/>
      <c r="CM1212" s="353"/>
      <c r="CN1212" s="354"/>
      <c r="CO1212" s="354"/>
    </row>
    <row r="1213" spans="90:93" ht="16.5">
      <c r="CL1213" s="352"/>
      <c r="CM1213" s="353"/>
      <c r="CN1213" s="354"/>
      <c r="CO1213" s="354"/>
    </row>
    <row r="1214" spans="90:93" ht="16.5">
      <c r="CL1214" s="352"/>
      <c r="CM1214" s="353"/>
      <c r="CN1214" s="354"/>
      <c r="CO1214" s="354"/>
    </row>
    <row r="1215" spans="90:93" ht="16.5">
      <c r="CL1215" s="352"/>
      <c r="CM1215" s="353"/>
      <c r="CN1215" s="354"/>
      <c r="CO1215" s="354"/>
    </row>
    <row r="1216" spans="90:93" ht="16.5">
      <c r="CL1216" s="352"/>
      <c r="CM1216" s="353"/>
      <c r="CN1216" s="354"/>
      <c r="CO1216" s="354"/>
    </row>
    <row r="1217" spans="90:93" ht="16.5">
      <c r="CL1217" s="352"/>
      <c r="CM1217" s="353"/>
      <c r="CN1217" s="354"/>
      <c r="CO1217" s="354"/>
    </row>
    <row r="1218" spans="90:93" ht="16.5">
      <c r="CL1218" s="352"/>
      <c r="CM1218" s="353"/>
      <c r="CN1218" s="354"/>
      <c r="CO1218" s="354"/>
    </row>
    <row r="1219" spans="90:93" ht="16.5">
      <c r="CL1219" s="352"/>
      <c r="CM1219" s="353"/>
      <c r="CN1219" s="354"/>
      <c r="CO1219" s="354"/>
    </row>
    <row r="1220" spans="90:93" ht="16.5">
      <c r="CL1220" s="352"/>
      <c r="CM1220" s="353"/>
      <c r="CN1220" s="354"/>
      <c r="CO1220" s="354"/>
    </row>
    <row r="1221" spans="90:93" ht="16.5">
      <c r="CL1221" s="352"/>
      <c r="CM1221" s="353"/>
      <c r="CN1221" s="354"/>
      <c r="CO1221" s="354"/>
    </row>
    <row r="1222" spans="90:93" ht="16.5">
      <c r="CL1222" s="352"/>
      <c r="CM1222" s="353"/>
      <c r="CN1222" s="354"/>
      <c r="CO1222" s="354"/>
    </row>
    <row r="1223" spans="90:93" ht="16.5">
      <c r="CL1223" s="352"/>
      <c r="CM1223" s="353"/>
      <c r="CN1223" s="354"/>
      <c r="CO1223" s="354"/>
    </row>
    <row r="1224" spans="90:93" ht="16.5">
      <c r="CL1224" s="352"/>
      <c r="CM1224" s="353"/>
      <c r="CN1224" s="354"/>
      <c r="CO1224" s="354"/>
    </row>
    <row r="1225" spans="90:93" ht="16.5">
      <c r="CL1225" s="352"/>
      <c r="CM1225" s="353"/>
      <c r="CN1225" s="354"/>
      <c r="CO1225" s="354"/>
    </row>
    <row r="1226" spans="90:93" ht="16.5">
      <c r="CL1226" s="352"/>
      <c r="CM1226" s="353"/>
      <c r="CN1226" s="354"/>
      <c r="CO1226" s="354"/>
    </row>
    <row r="1227" spans="90:93" ht="16.5">
      <c r="CL1227" s="352"/>
      <c r="CM1227" s="353"/>
      <c r="CN1227" s="354"/>
      <c r="CO1227" s="354"/>
    </row>
    <row r="1228" spans="90:93" ht="16.5">
      <c r="CL1228" s="352"/>
      <c r="CM1228" s="353"/>
      <c r="CN1228" s="354"/>
      <c r="CO1228" s="354"/>
    </row>
    <row r="1229" spans="90:93" ht="16.5">
      <c r="CL1229" s="352"/>
      <c r="CM1229" s="353"/>
      <c r="CN1229" s="354"/>
      <c r="CO1229" s="354"/>
    </row>
    <row r="1230" spans="90:93" ht="16.5">
      <c r="CL1230" s="352"/>
      <c r="CM1230" s="353"/>
      <c r="CN1230" s="354"/>
      <c r="CO1230" s="354"/>
    </row>
    <row r="1231" spans="90:93" ht="16.5">
      <c r="CL1231" s="352"/>
      <c r="CM1231" s="353"/>
      <c r="CN1231" s="354"/>
      <c r="CO1231" s="354"/>
    </row>
    <row r="1232" spans="90:93" ht="16.5">
      <c r="CL1232" s="352"/>
      <c r="CM1232" s="353"/>
      <c r="CN1232" s="354"/>
      <c r="CO1232" s="354"/>
    </row>
    <row r="1233" spans="90:93" ht="16.5">
      <c r="CL1233" s="352"/>
      <c r="CM1233" s="353"/>
      <c r="CN1233" s="354"/>
      <c r="CO1233" s="354"/>
    </row>
    <row r="1234" spans="90:93" ht="16.5">
      <c r="CL1234" s="352"/>
      <c r="CM1234" s="353"/>
      <c r="CN1234" s="354"/>
      <c r="CO1234" s="354"/>
    </row>
    <row r="1235" spans="90:93" ht="16.5">
      <c r="CL1235" s="352"/>
      <c r="CM1235" s="353"/>
      <c r="CN1235" s="354"/>
      <c r="CO1235" s="354"/>
    </row>
    <row r="1236" spans="90:93" ht="16.5">
      <c r="CL1236" s="352"/>
      <c r="CM1236" s="353"/>
      <c r="CN1236" s="354"/>
      <c r="CO1236" s="354"/>
    </row>
    <row r="1237" spans="90:93" ht="16.5">
      <c r="CL1237" s="352"/>
      <c r="CM1237" s="353"/>
      <c r="CN1237" s="354"/>
      <c r="CO1237" s="354"/>
    </row>
    <row r="1238" spans="90:93" ht="16.5">
      <c r="CL1238" s="352"/>
      <c r="CM1238" s="353"/>
      <c r="CN1238" s="354"/>
      <c r="CO1238" s="354"/>
    </row>
    <row r="1239" spans="90:93" ht="16.5">
      <c r="CL1239" s="352"/>
      <c r="CM1239" s="353"/>
      <c r="CN1239" s="354"/>
      <c r="CO1239" s="354"/>
    </row>
    <row r="1240" spans="90:93" ht="16.5">
      <c r="CL1240" s="352"/>
      <c r="CM1240" s="353"/>
      <c r="CN1240" s="354"/>
      <c r="CO1240" s="354"/>
    </row>
    <row r="1241" spans="90:93" ht="16.5">
      <c r="CL1241" s="352"/>
      <c r="CM1241" s="353"/>
      <c r="CN1241" s="354"/>
      <c r="CO1241" s="354"/>
    </row>
    <row r="1242" spans="90:93" ht="16.5">
      <c r="CL1242" s="352"/>
      <c r="CM1242" s="353"/>
      <c r="CN1242" s="354"/>
      <c r="CO1242" s="354"/>
    </row>
    <row r="1243" spans="90:93" ht="16.5">
      <c r="CL1243" s="352"/>
      <c r="CM1243" s="353"/>
      <c r="CN1243" s="354"/>
      <c r="CO1243" s="354"/>
    </row>
    <row r="1244" spans="90:93" ht="16.5">
      <c r="CL1244" s="352"/>
      <c r="CM1244" s="353"/>
      <c r="CN1244" s="354"/>
      <c r="CO1244" s="354"/>
    </row>
    <row r="1245" spans="90:93" ht="16.5">
      <c r="CL1245" s="352"/>
      <c r="CM1245" s="353"/>
      <c r="CN1245" s="354"/>
      <c r="CO1245" s="354"/>
    </row>
    <row r="1246" spans="90:93" ht="16.5">
      <c r="CL1246" s="352"/>
      <c r="CM1246" s="353"/>
      <c r="CN1246" s="354"/>
      <c r="CO1246" s="354"/>
    </row>
    <row r="1247" spans="90:93" ht="16.5">
      <c r="CL1247" s="352"/>
      <c r="CM1247" s="353"/>
      <c r="CN1247" s="354"/>
      <c r="CO1247" s="354"/>
    </row>
    <row r="1248" spans="90:93" ht="16.5">
      <c r="CL1248" s="352"/>
      <c r="CM1248" s="353"/>
      <c r="CN1248" s="354"/>
      <c r="CO1248" s="354"/>
    </row>
    <row r="1249" spans="90:93" ht="16.5">
      <c r="CL1249" s="352"/>
      <c r="CM1249" s="353"/>
      <c r="CN1249" s="354"/>
      <c r="CO1249" s="354"/>
    </row>
    <row r="1250" spans="90:93" ht="16.5">
      <c r="CL1250" s="352"/>
      <c r="CM1250" s="353"/>
      <c r="CN1250" s="354"/>
      <c r="CO1250" s="354"/>
    </row>
    <row r="1251" spans="90:93" ht="16.5">
      <c r="CL1251" s="352"/>
      <c r="CM1251" s="353"/>
      <c r="CN1251" s="354"/>
      <c r="CO1251" s="354"/>
    </row>
    <row r="1252" spans="90:93" ht="16.5">
      <c r="CL1252" s="352"/>
      <c r="CM1252" s="353"/>
      <c r="CN1252" s="354"/>
      <c r="CO1252" s="354"/>
    </row>
    <row r="1253" spans="90:93" ht="16.5">
      <c r="CL1253" s="352"/>
      <c r="CM1253" s="353"/>
      <c r="CN1253" s="354"/>
      <c r="CO1253" s="354"/>
    </row>
    <row r="1254" spans="90:93" ht="16.5">
      <c r="CL1254" s="352"/>
      <c r="CM1254" s="353"/>
      <c r="CN1254" s="354"/>
      <c r="CO1254" s="354"/>
    </row>
    <row r="1255" spans="90:93" ht="16.5">
      <c r="CL1255" s="352"/>
      <c r="CM1255" s="353"/>
      <c r="CN1255" s="354"/>
      <c r="CO1255" s="354"/>
    </row>
    <row r="1256" spans="90:93" ht="16.5">
      <c r="CL1256" s="352"/>
      <c r="CM1256" s="353"/>
      <c r="CN1256" s="354"/>
      <c r="CO1256" s="354"/>
    </row>
    <row r="1257" spans="90:93" ht="16.5">
      <c r="CL1257" s="352"/>
      <c r="CM1257" s="353"/>
      <c r="CN1257" s="354"/>
      <c r="CO1257" s="354"/>
    </row>
    <row r="1258" spans="90:93" ht="16.5">
      <c r="CL1258" s="352"/>
      <c r="CM1258" s="353"/>
      <c r="CN1258" s="354"/>
      <c r="CO1258" s="354"/>
    </row>
    <row r="1259" spans="90:93" ht="16.5">
      <c r="CL1259" s="352"/>
      <c r="CM1259" s="353"/>
      <c r="CN1259" s="354"/>
      <c r="CO1259" s="354"/>
    </row>
    <row r="1260" spans="90:93" ht="16.5">
      <c r="CL1260" s="352"/>
      <c r="CM1260" s="353"/>
      <c r="CN1260" s="354"/>
      <c r="CO1260" s="354"/>
    </row>
    <row r="1261" spans="90:93" ht="16.5">
      <c r="CL1261" s="352"/>
      <c r="CM1261" s="353"/>
      <c r="CN1261" s="354"/>
      <c r="CO1261" s="354"/>
    </row>
    <row r="1262" spans="90:93" ht="16.5">
      <c r="CL1262" s="352"/>
      <c r="CM1262" s="353"/>
      <c r="CN1262" s="354"/>
      <c r="CO1262" s="354"/>
    </row>
    <row r="1263" spans="90:93" ht="16.5">
      <c r="CL1263" s="352"/>
      <c r="CM1263" s="353"/>
      <c r="CN1263" s="354"/>
      <c r="CO1263" s="354"/>
    </row>
    <row r="1264" spans="90:93" ht="16.5">
      <c r="CL1264" s="352"/>
      <c r="CM1264" s="353"/>
      <c r="CN1264" s="354"/>
      <c r="CO1264" s="354"/>
    </row>
    <row r="1265" spans="90:93" ht="16.5">
      <c r="CL1265" s="352"/>
      <c r="CM1265" s="353"/>
      <c r="CN1265" s="354"/>
      <c r="CO1265" s="354"/>
    </row>
    <row r="1266" spans="90:93" ht="16.5">
      <c r="CL1266" s="352"/>
      <c r="CM1266" s="353"/>
      <c r="CN1266" s="354"/>
      <c r="CO1266" s="354"/>
    </row>
    <row r="1267" spans="90:93" ht="16.5">
      <c r="CL1267" s="352"/>
      <c r="CM1267" s="353"/>
      <c r="CN1267" s="354"/>
      <c r="CO1267" s="354"/>
    </row>
    <row r="1268" spans="90:93" ht="16.5">
      <c r="CL1268" s="352"/>
      <c r="CM1268" s="353"/>
      <c r="CN1268" s="354"/>
      <c r="CO1268" s="354"/>
    </row>
    <row r="1269" spans="90:93" ht="16.5">
      <c r="CL1269" s="352"/>
      <c r="CM1269" s="353"/>
      <c r="CN1269" s="354"/>
      <c r="CO1269" s="354"/>
    </row>
    <row r="1270" spans="90:93" ht="16.5">
      <c r="CL1270" s="352"/>
      <c r="CM1270" s="353"/>
      <c r="CN1270" s="354"/>
      <c r="CO1270" s="354"/>
    </row>
    <row r="1271" spans="90:93" ht="16.5">
      <c r="CL1271" s="352"/>
      <c r="CM1271" s="353"/>
      <c r="CN1271" s="354"/>
      <c r="CO1271" s="354"/>
    </row>
    <row r="1272" spans="90:93" ht="16.5">
      <c r="CL1272" s="352"/>
      <c r="CM1272" s="353"/>
      <c r="CN1272" s="354"/>
      <c r="CO1272" s="354"/>
    </row>
    <row r="1273" spans="90:93" ht="16.5">
      <c r="CL1273" s="352"/>
      <c r="CM1273" s="353"/>
      <c r="CN1273" s="354"/>
      <c r="CO1273" s="354"/>
    </row>
    <row r="1274" spans="90:93" ht="16.5">
      <c r="CL1274" s="352"/>
      <c r="CM1274" s="353"/>
      <c r="CN1274" s="354"/>
      <c r="CO1274" s="354"/>
    </row>
    <row r="1275" spans="90:93" ht="16.5">
      <c r="CL1275" s="352"/>
      <c r="CM1275" s="353"/>
      <c r="CN1275" s="354"/>
      <c r="CO1275" s="354"/>
    </row>
    <row r="1276" spans="90:93" ht="16.5">
      <c r="CL1276" s="352"/>
      <c r="CM1276" s="353"/>
      <c r="CN1276" s="354"/>
      <c r="CO1276" s="354"/>
    </row>
    <row r="1277" spans="90:93" ht="16.5">
      <c r="CL1277" s="352"/>
      <c r="CM1277" s="353"/>
      <c r="CN1277" s="354"/>
      <c r="CO1277" s="354"/>
    </row>
    <row r="1278" spans="90:93" ht="16.5">
      <c r="CL1278" s="352"/>
      <c r="CM1278" s="353"/>
      <c r="CN1278" s="354"/>
      <c r="CO1278" s="354"/>
    </row>
    <row r="1279" spans="90:93" ht="16.5">
      <c r="CL1279" s="352"/>
      <c r="CM1279" s="353"/>
      <c r="CN1279" s="354"/>
      <c r="CO1279" s="354"/>
    </row>
    <row r="1280" spans="90:93" ht="16.5">
      <c r="CL1280" s="352"/>
      <c r="CM1280" s="353"/>
      <c r="CN1280" s="354"/>
      <c r="CO1280" s="354"/>
    </row>
    <row r="1281" spans="90:93" ht="16.5">
      <c r="CL1281" s="352"/>
      <c r="CM1281" s="353"/>
      <c r="CN1281" s="354"/>
      <c r="CO1281" s="354"/>
    </row>
    <row r="1282" spans="90:93" ht="16.5">
      <c r="CL1282" s="352"/>
      <c r="CM1282" s="353"/>
      <c r="CN1282" s="354"/>
      <c r="CO1282" s="354"/>
    </row>
    <row r="1283" spans="90:93" ht="16.5">
      <c r="CL1283" s="352"/>
      <c r="CM1283" s="353"/>
      <c r="CN1283" s="354"/>
      <c r="CO1283" s="354"/>
    </row>
    <row r="1284" spans="90:93" ht="16.5">
      <c r="CL1284" s="352"/>
      <c r="CM1284" s="353"/>
      <c r="CN1284" s="354"/>
      <c r="CO1284" s="354"/>
    </row>
    <row r="1285" spans="90:93" ht="16.5">
      <c r="CL1285" s="352"/>
      <c r="CM1285" s="353"/>
      <c r="CN1285" s="354"/>
      <c r="CO1285" s="354"/>
    </row>
    <row r="1286" spans="90:93" ht="16.5">
      <c r="CL1286" s="352"/>
      <c r="CM1286" s="353"/>
      <c r="CN1286" s="354"/>
      <c r="CO1286" s="354"/>
    </row>
    <row r="1287" spans="90:93" ht="16.5">
      <c r="CL1287" s="352"/>
      <c r="CM1287" s="353"/>
      <c r="CN1287" s="354"/>
      <c r="CO1287" s="354"/>
    </row>
    <row r="1288" spans="90:93" ht="16.5">
      <c r="CL1288" s="352"/>
      <c r="CM1288" s="353"/>
      <c r="CN1288" s="354"/>
      <c r="CO1288" s="354"/>
    </row>
    <row r="1289" spans="90:93" ht="16.5">
      <c r="CL1289" s="352"/>
      <c r="CM1289" s="353"/>
      <c r="CN1289" s="354"/>
      <c r="CO1289" s="354"/>
    </row>
    <row r="1290" spans="90:93" ht="16.5">
      <c r="CL1290" s="352"/>
      <c r="CM1290" s="353"/>
      <c r="CN1290" s="354"/>
      <c r="CO1290" s="354"/>
    </row>
    <row r="1291" spans="90:93" ht="16.5">
      <c r="CL1291" s="352"/>
      <c r="CM1291" s="353"/>
      <c r="CN1291" s="354"/>
      <c r="CO1291" s="354"/>
    </row>
    <row r="1292" spans="90:93" ht="16.5">
      <c r="CL1292" s="352"/>
      <c r="CM1292" s="353"/>
      <c r="CN1292" s="354"/>
      <c r="CO1292" s="354"/>
    </row>
    <row r="1293" spans="90:93" ht="16.5">
      <c r="CL1293" s="352"/>
      <c r="CM1293" s="353"/>
      <c r="CN1293" s="354"/>
      <c r="CO1293" s="354"/>
    </row>
    <row r="1294" spans="90:93" ht="16.5">
      <c r="CL1294" s="352"/>
      <c r="CM1294" s="353"/>
      <c r="CN1294" s="354"/>
      <c r="CO1294" s="354"/>
    </row>
    <row r="1295" spans="90:93" ht="16.5">
      <c r="CL1295" s="352"/>
      <c r="CM1295" s="353"/>
      <c r="CN1295" s="354"/>
      <c r="CO1295" s="354"/>
    </row>
    <row r="1296" spans="90:93" ht="16.5">
      <c r="CL1296" s="352"/>
      <c r="CM1296" s="353"/>
      <c r="CN1296" s="354"/>
      <c r="CO1296" s="354"/>
    </row>
    <row r="1297" spans="90:93" ht="16.5">
      <c r="CL1297" s="352"/>
      <c r="CM1297" s="353"/>
      <c r="CN1297" s="354"/>
      <c r="CO1297" s="354"/>
    </row>
    <row r="1298" spans="90:93" ht="16.5">
      <c r="CL1298" s="352"/>
      <c r="CM1298" s="353"/>
      <c r="CN1298" s="354"/>
      <c r="CO1298" s="354"/>
    </row>
    <row r="1299" spans="90:93" ht="16.5">
      <c r="CL1299" s="352"/>
      <c r="CM1299" s="353"/>
      <c r="CN1299" s="354"/>
      <c r="CO1299" s="354"/>
    </row>
    <row r="1300" spans="90:93" ht="16.5">
      <c r="CL1300" s="352"/>
      <c r="CM1300" s="353"/>
      <c r="CN1300" s="354"/>
      <c r="CO1300" s="354"/>
    </row>
    <row r="1301" spans="90:93" ht="16.5">
      <c r="CL1301" s="352"/>
      <c r="CM1301" s="353"/>
      <c r="CN1301" s="354"/>
      <c r="CO1301" s="354"/>
    </row>
    <row r="1302" spans="90:93" ht="16.5">
      <c r="CL1302" s="352"/>
      <c r="CM1302" s="353"/>
      <c r="CN1302" s="354"/>
      <c r="CO1302" s="354"/>
    </row>
    <row r="1303" spans="90:93" ht="16.5">
      <c r="CL1303" s="352"/>
      <c r="CM1303" s="353"/>
      <c r="CN1303" s="354"/>
      <c r="CO1303" s="354"/>
    </row>
    <row r="1304" spans="90:93" ht="16.5">
      <c r="CL1304" s="352"/>
      <c r="CM1304" s="353"/>
      <c r="CN1304" s="354"/>
      <c r="CO1304" s="354"/>
    </row>
    <row r="1305" spans="90:93" ht="16.5">
      <c r="CL1305" s="352"/>
      <c r="CM1305" s="353"/>
      <c r="CN1305" s="354"/>
      <c r="CO1305" s="354"/>
    </row>
    <row r="1306" spans="90:93" ht="16.5">
      <c r="CL1306" s="352"/>
      <c r="CM1306" s="353"/>
      <c r="CN1306" s="354"/>
      <c r="CO1306" s="354"/>
    </row>
    <row r="1307" spans="90:93" ht="16.5">
      <c r="CL1307" s="352"/>
      <c r="CM1307" s="353"/>
      <c r="CN1307" s="354"/>
      <c r="CO1307" s="354"/>
    </row>
    <row r="1308" spans="90:93" ht="16.5">
      <c r="CL1308" s="352"/>
      <c r="CM1308" s="353"/>
      <c r="CN1308" s="354"/>
      <c r="CO1308" s="354"/>
    </row>
    <row r="1309" spans="90:93" ht="16.5">
      <c r="CL1309" s="352"/>
      <c r="CM1309" s="353"/>
      <c r="CN1309" s="354"/>
      <c r="CO1309" s="354"/>
    </row>
    <row r="1310" spans="90:93" ht="16.5">
      <c r="CL1310" s="352"/>
      <c r="CM1310" s="353"/>
      <c r="CN1310" s="354"/>
      <c r="CO1310" s="354"/>
    </row>
    <row r="1311" spans="90:93" ht="16.5">
      <c r="CL1311" s="352"/>
      <c r="CM1311" s="353"/>
      <c r="CN1311" s="354"/>
      <c r="CO1311" s="354"/>
    </row>
    <row r="1312" spans="90:93" ht="16.5">
      <c r="CL1312" s="352"/>
      <c r="CM1312" s="353"/>
      <c r="CN1312" s="354"/>
      <c r="CO1312" s="354"/>
    </row>
    <row r="1313" spans="90:93" ht="16.5">
      <c r="CL1313" s="352"/>
      <c r="CM1313" s="353"/>
      <c r="CN1313" s="354"/>
      <c r="CO1313" s="354"/>
    </row>
    <row r="1314" spans="90:93" ht="16.5">
      <c r="CL1314" s="352"/>
      <c r="CM1314" s="353"/>
      <c r="CN1314" s="354"/>
      <c r="CO1314" s="354"/>
    </row>
    <row r="1315" spans="90:93" ht="16.5">
      <c r="CL1315" s="352"/>
      <c r="CM1315" s="353"/>
      <c r="CN1315" s="354"/>
      <c r="CO1315" s="354"/>
    </row>
    <row r="1316" spans="90:93" ht="16.5">
      <c r="CL1316" s="352"/>
      <c r="CM1316" s="353"/>
      <c r="CN1316" s="354"/>
      <c r="CO1316" s="354"/>
    </row>
    <row r="1317" spans="90:93" ht="16.5">
      <c r="CL1317" s="352"/>
      <c r="CM1317" s="353"/>
      <c r="CN1317" s="354"/>
      <c r="CO1317" s="354"/>
    </row>
    <row r="1318" spans="90:93" ht="16.5">
      <c r="CL1318" s="352"/>
      <c r="CM1318" s="353"/>
      <c r="CN1318" s="354"/>
      <c r="CO1318" s="354"/>
    </row>
    <row r="1319" spans="90:93" ht="16.5">
      <c r="CL1319" s="352"/>
      <c r="CM1319" s="353"/>
      <c r="CN1319" s="354"/>
      <c r="CO1319" s="354"/>
    </row>
    <row r="1320" spans="90:93" ht="16.5">
      <c r="CL1320" s="352"/>
      <c r="CM1320" s="353"/>
      <c r="CN1320" s="354"/>
      <c r="CO1320" s="354"/>
    </row>
    <row r="1321" spans="90:93" ht="16.5">
      <c r="CL1321" s="352"/>
      <c r="CM1321" s="353"/>
      <c r="CN1321" s="354"/>
      <c r="CO1321" s="354"/>
    </row>
    <row r="1322" spans="90:93" ht="16.5">
      <c r="CL1322" s="352"/>
      <c r="CM1322" s="353"/>
      <c r="CN1322" s="354"/>
      <c r="CO1322" s="354"/>
    </row>
    <row r="1323" spans="90:93" ht="16.5">
      <c r="CL1323" s="352"/>
      <c r="CM1323" s="353"/>
      <c r="CN1323" s="354"/>
      <c r="CO1323" s="354"/>
    </row>
    <row r="1324" spans="90:93" ht="16.5">
      <c r="CL1324" s="352"/>
      <c r="CM1324" s="353"/>
      <c r="CN1324" s="354"/>
      <c r="CO1324" s="354"/>
    </row>
    <row r="1325" spans="90:93" ht="16.5">
      <c r="CL1325" s="352"/>
      <c r="CM1325" s="353"/>
      <c r="CN1325" s="354"/>
      <c r="CO1325" s="354"/>
    </row>
    <row r="1326" spans="90:93" ht="16.5">
      <c r="CL1326" s="352"/>
      <c r="CM1326" s="353"/>
      <c r="CN1326" s="354"/>
      <c r="CO1326" s="354"/>
    </row>
    <row r="1327" spans="90:93" ht="16.5">
      <c r="CL1327" s="352"/>
      <c r="CM1327" s="353"/>
      <c r="CN1327" s="354"/>
      <c r="CO1327" s="354"/>
    </row>
    <row r="1328" spans="90:93" ht="16.5">
      <c r="CL1328" s="352"/>
      <c r="CM1328" s="353"/>
      <c r="CN1328" s="354"/>
      <c r="CO1328" s="354"/>
    </row>
    <row r="1329" spans="90:93" ht="16.5">
      <c r="CL1329" s="352"/>
      <c r="CM1329" s="353"/>
      <c r="CN1329" s="354"/>
      <c r="CO1329" s="354"/>
    </row>
    <row r="1330" spans="90:93" ht="16.5">
      <c r="CL1330" s="352"/>
      <c r="CM1330" s="353"/>
      <c r="CN1330" s="354"/>
      <c r="CO1330" s="354"/>
    </row>
    <row r="1331" spans="90:93" ht="16.5">
      <c r="CL1331" s="352"/>
      <c r="CM1331" s="353"/>
      <c r="CN1331" s="354"/>
      <c r="CO1331" s="354"/>
    </row>
    <row r="1332" spans="90:93" ht="16.5">
      <c r="CL1332" s="352"/>
      <c r="CM1332" s="353"/>
      <c r="CN1332" s="354"/>
      <c r="CO1332" s="354"/>
    </row>
    <row r="1333" spans="90:93" ht="16.5">
      <c r="CL1333" s="352"/>
      <c r="CM1333" s="353"/>
      <c r="CN1333" s="354"/>
      <c r="CO1333" s="354"/>
    </row>
    <row r="1334" spans="90:93" ht="16.5">
      <c r="CL1334" s="352"/>
      <c r="CM1334" s="353"/>
      <c r="CN1334" s="354"/>
      <c r="CO1334" s="354"/>
    </row>
    <row r="1335" spans="90:93" ht="16.5">
      <c r="CL1335" s="352"/>
      <c r="CM1335" s="353"/>
      <c r="CN1335" s="354"/>
      <c r="CO1335" s="354"/>
    </row>
    <row r="1336" spans="90:93" ht="16.5">
      <c r="CL1336" s="352"/>
      <c r="CM1336" s="353"/>
      <c r="CN1336" s="354"/>
      <c r="CO1336" s="354"/>
    </row>
    <row r="1337" spans="90:93" ht="16.5">
      <c r="CL1337" s="352"/>
      <c r="CM1337" s="353"/>
      <c r="CN1337" s="354"/>
      <c r="CO1337" s="354"/>
    </row>
    <row r="1338" spans="90:93" ht="16.5">
      <c r="CL1338" s="352"/>
      <c r="CM1338" s="353"/>
      <c r="CN1338" s="354"/>
      <c r="CO1338" s="354"/>
    </row>
    <row r="1339" spans="90:93" ht="16.5">
      <c r="CL1339" s="352"/>
      <c r="CM1339" s="353"/>
      <c r="CN1339" s="354"/>
      <c r="CO1339" s="354"/>
    </row>
    <row r="1340" spans="90:93" ht="16.5">
      <c r="CL1340" s="352"/>
      <c r="CM1340" s="353"/>
      <c r="CN1340" s="354"/>
      <c r="CO1340" s="354"/>
    </row>
    <row r="1341" spans="90:93" ht="16.5">
      <c r="CL1341" s="352"/>
      <c r="CM1341" s="353"/>
      <c r="CN1341" s="354"/>
      <c r="CO1341" s="354"/>
    </row>
    <row r="1342" spans="90:93" ht="16.5">
      <c r="CL1342" s="352"/>
      <c r="CM1342" s="353"/>
      <c r="CN1342" s="354"/>
      <c r="CO1342" s="354"/>
    </row>
    <row r="1343" spans="90:93" ht="16.5">
      <c r="CL1343" s="352"/>
      <c r="CM1343" s="353"/>
      <c r="CN1343" s="354"/>
      <c r="CO1343" s="354"/>
    </row>
    <row r="1344" spans="90:93" ht="16.5">
      <c r="CL1344" s="352"/>
      <c r="CM1344" s="353"/>
      <c r="CN1344" s="354"/>
      <c r="CO1344" s="354"/>
    </row>
    <row r="1345" spans="90:93" ht="16.5">
      <c r="CL1345" s="352"/>
      <c r="CM1345" s="353"/>
      <c r="CN1345" s="354"/>
      <c r="CO1345" s="354"/>
    </row>
    <row r="1346" spans="90:93" ht="16.5">
      <c r="CL1346" s="352"/>
      <c r="CM1346" s="353"/>
      <c r="CN1346" s="354"/>
      <c r="CO1346" s="354"/>
    </row>
    <row r="1347" spans="90:93" ht="16.5">
      <c r="CL1347" s="352"/>
      <c r="CM1347" s="353"/>
      <c r="CN1347" s="354"/>
      <c r="CO1347" s="354"/>
    </row>
    <row r="1348" spans="90:93" ht="16.5">
      <c r="CL1348" s="352"/>
      <c r="CM1348" s="353"/>
      <c r="CN1348" s="354"/>
      <c r="CO1348" s="354"/>
    </row>
    <row r="1349" spans="90:93" ht="16.5">
      <c r="CL1349" s="352"/>
      <c r="CM1349" s="353"/>
      <c r="CN1349" s="354"/>
      <c r="CO1349" s="354"/>
    </row>
    <row r="1350" spans="90:93" ht="16.5">
      <c r="CL1350" s="352"/>
      <c r="CM1350" s="353"/>
      <c r="CN1350" s="354"/>
      <c r="CO1350" s="354"/>
    </row>
    <row r="1351" spans="90:93" ht="16.5">
      <c r="CL1351" s="352"/>
      <c r="CM1351" s="353"/>
      <c r="CN1351" s="354"/>
      <c r="CO1351" s="354"/>
    </row>
    <row r="1352" spans="90:93" ht="16.5">
      <c r="CL1352" s="352"/>
      <c r="CM1352" s="353"/>
      <c r="CN1352" s="354"/>
      <c r="CO1352" s="354"/>
    </row>
    <row r="1353" spans="90:93" ht="16.5">
      <c r="CL1353" s="352"/>
      <c r="CM1353" s="353"/>
      <c r="CN1353" s="354"/>
      <c r="CO1353" s="354"/>
    </row>
    <row r="1354" spans="90:93" ht="16.5">
      <c r="CL1354" s="352"/>
      <c r="CM1354" s="353"/>
      <c r="CN1354" s="354"/>
      <c r="CO1354" s="354"/>
    </row>
    <row r="1355" spans="90:93" ht="16.5">
      <c r="CL1355" s="352"/>
      <c r="CM1355" s="353"/>
      <c r="CN1355" s="354"/>
      <c r="CO1355" s="354"/>
    </row>
    <row r="1356" spans="90:93" ht="16.5">
      <c r="CL1356" s="352"/>
      <c r="CM1356" s="353"/>
      <c r="CN1356" s="354"/>
      <c r="CO1356" s="354"/>
    </row>
    <row r="1357" spans="90:93" ht="16.5">
      <c r="CL1357" s="352"/>
      <c r="CM1357" s="353"/>
      <c r="CN1357" s="354"/>
      <c r="CO1357" s="354"/>
    </row>
    <row r="1358" spans="90:93" ht="16.5">
      <c r="CL1358" s="352"/>
      <c r="CM1358" s="353"/>
      <c r="CN1358" s="354"/>
      <c r="CO1358" s="354"/>
    </row>
    <row r="1359" spans="90:93" ht="16.5">
      <c r="CL1359" s="352"/>
      <c r="CM1359" s="353"/>
      <c r="CN1359" s="354"/>
      <c r="CO1359" s="354"/>
    </row>
    <row r="1360" spans="90:93" ht="16.5">
      <c r="CL1360" s="352"/>
      <c r="CM1360" s="353"/>
      <c r="CN1360" s="354"/>
      <c r="CO1360" s="354"/>
    </row>
    <row r="1361" spans="90:93" ht="16.5">
      <c r="CL1361" s="352"/>
      <c r="CM1361" s="353"/>
      <c r="CN1361" s="354"/>
      <c r="CO1361" s="354"/>
    </row>
    <row r="1362" spans="90:93" ht="16.5">
      <c r="CL1362" s="352"/>
      <c r="CM1362" s="353"/>
      <c r="CN1362" s="354"/>
      <c r="CO1362" s="354"/>
    </row>
    <row r="1363" spans="90:93" ht="16.5">
      <c r="CL1363" s="352"/>
      <c r="CM1363" s="353"/>
      <c r="CN1363" s="354"/>
      <c r="CO1363" s="354"/>
    </row>
    <row r="1364" spans="90:93" ht="16.5">
      <c r="CL1364" s="352"/>
      <c r="CM1364" s="353"/>
      <c r="CN1364" s="354"/>
      <c r="CO1364" s="354"/>
    </row>
    <row r="1365" spans="90:93" ht="16.5">
      <c r="CL1365" s="352"/>
      <c r="CM1365" s="353"/>
      <c r="CN1365" s="354"/>
      <c r="CO1365" s="354"/>
    </row>
    <row r="1366" spans="90:93" ht="16.5">
      <c r="CL1366" s="352"/>
      <c r="CM1366" s="353"/>
      <c r="CN1366" s="354"/>
      <c r="CO1366" s="354"/>
    </row>
    <row r="1367" spans="90:93" ht="16.5">
      <c r="CL1367" s="352"/>
      <c r="CM1367" s="353"/>
      <c r="CN1367" s="354"/>
      <c r="CO1367" s="354"/>
    </row>
    <row r="1368" spans="90:93" ht="16.5">
      <c r="CL1368" s="352"/>
      <c r="CM1368" s="353"/>
      <c r="CN1368" s="354"/>
      <c r="CO1368" s="354"/>
    </row>
    <row r="1369" spans="90:93" ht="16.5">
      <c r="CL1369" s="352"/>
      <c r="CM1369" s="353"/>
      <c r="CN1369" s="354"/>
      <c r="CO1369" s="354"/>
    </row>
    <row r="1370" spans="90:93" ht="16.5">
      <c r="CL1370" s="352"/>
      <c r="CM1370" s="353"/>
      <c r="CN1370" s="354"/>
      <c r="CO1370" s="354"/>
    </row>
    <row r="1371" spans="90:93" ht="16.5">
      <c r="CL1371" s="352"/>
      <c r="CM1371" s="353"/>
      <c r="CN1371" s="354"/>
      <c r="CO1371" s="354"/>
    </row>
    <row r="1372" spans="90:93" ht="16.5">
      <c r="CL1372" s="352"/>
      <c r="CM1372" s="353"/>
      <c r="CN1372" s="354"/>
      <c r="CO1372" s="354"/>
    </row>
    <row r="1373" spans="90:93" ht="16.5">
      <c r="CL1373" s="352"/>
      <c r="CM1373" s="353"/>
      <c r="CN1373" s="354"/>
      <c r="CO1373" s="354"/>
    </row>
    <row r="1374" spans="90:93" ht="16.5">
      <c r="CL1374" s="352"/>
      <c r="CM1374" s="353"/>
      <c r="CN1374" s="354"/>
      <c r="CO1374" s="354"/>
    </row>
    <row r="1375" spans="90:93" ht="16.5">
      <c r="CL1375" s="352"/>
      <c r="CM1375" s="353"/>
      <c r="CN1375" s="354"/>
      <c r="CO1375" s="354"/>
    </row>
    <row r="1376" spans="90:93" ht="16.5">
      <c r="CL1376" s="352"/>
      <c r="CM1376" s="353"/>
      <c r="CN1376" s="354"/>
      <c r="CO1376" s="354"/>
    </row>
    <row r="1377" spans="90:93" ht="16.5">
      <c r="CL1377" s="352"/>
      <c r="CM1377" s="353"/>
      <c r="CN1377" s="354"/>
      <c r="CO1377" s="354"/>
    </row>
    <row r="1378" spans="90:93" ht="16.5">
      <c r="CL1378" s="352"/>
      <c r="CM1378" s="353"/>
      <c r="CN1378" s="354"/>
      <c r="CO1378" s="354"/>
    </row>
    <row r="1379" spans="90:93" ht="16.5">
      <c r="CL1379" s="352"/>
      <c r="CM1379" s="353"/>
      <c r="CN1379" s="354"/>
      <c r="CO1379" s="354"/>
    </row>
    <row r="1380" spans="90:93" ht="16.5">
      <c r="CL1380" s="352"/>
      <c r="CM1380" s="353"/>
      <c r="CN1380" s="354"/>
      <c r="CO1380" s="354"/>
    </row>
    <row r="1381" spans="90:93" ht="16.5">
      <c r="CL1381" s="352"/>
      <c r="CM1381" s="353"/>
      <c r="CN1381" s="354"/>
      <c r="CO1381" s="354"/>
    </row>
    <row r="1382" spans="90:93" ht="16.5">
      <c r="CL1382" s="352"/>
      <c r="CM1382" s="353"/>
      <c r="CN1382" s="354"/>
      <c r="CO1382" s="354"/>
    </row>
    <row r="1383" spans="90:93" ht="16.5">
      <c r="CL1383" s="352"/>
      <c r="CM1383" s="353"/>
      <c r="CN1383" s="354"/>
      <c r="CO1383" s="354"/>
    </row>
    <row r="1384" spans="90:93" ht="16.5">
      <c r="CL1384" s="352"/>
      <c r="CM1384" s="353"/>
      <c r="CN1384" s="354"/>
      <c r="CO1384" s="354"/>
    </row>
    <row r="1385" spans="90:93" ht="16.5">
      <c r="CL1385" s="352"/>
      <c r="CM1385" s="353"/>
      <c r="CN1385" s="354"/>
      <c r="CO1385" s="354"/>
    </row>
    <row r="1386" spans="90:93" ht="16.5">
      <c r="CL1386" s="352"/>
      <c r="CM1386" s="353"/>
      <c r="CN1386" s="354"/>
      <c r="CO1386" s="354"/>
    </row>
    <row r="1387" spans="90:93" ht="16.5">
      <c r="CL1387" s="352"/>
      <c r="CM1387" s="353"/>
      <c r="CN1387" s="354"/>
      <c r="CO1387" s="354"/>
    </row>
    <row r="1388" spans="90:93" ht="16.5">
      <c r="CL1388" s="352"/>
      <c r="CM1388" s="353"/>
      <c r="CN1388" s="354"/>
      <c r="CO1388" s="354"/>
    </row>
    <row r="1389" spans="90:93" ht="16.5">
      <c r="CL1389" s="352"/>
      <c r="CM1389" s="353"/>
      <c r="CN1389" s="354"/>
      <c r="CO1389" s="354"/>
    </row>
    <row r="1390" spans="90:93" ht="16.5">
      <c r="CL1390" s="352"/>
      <c r="CM1390" s="353"/>
      <c r="CN1390" s="354"/>
      <c r="CO1390" s="354"/>
    </row>
    <row r="1391" spans="90:93" ht="16.5">
      <c r="CL1391" s="352"/>
      <c r="CM1391" s="353"/>
      <c r="CN1391" s="354"/>
      <c r="CO1391" s="354"/>
    </row>
    <row r="1392" spans="90:93" ht="16.5">
      <c r="CL1392" s="352"/>
      <c r="CM1392" s="353"/>
      <c r="CN1392" s="354"/>
      <c r="CO1392" s="354"/>
    </row>
    <row r="1393" spans="90:93" ht="16.5">
      <c r="CL1393" s="352"/>
      <c r="CM1393" s="353"/>
      <c r="CN1393" s="354"/>
      <c r="CO1393" s="354"/>
    </row>
    <row r="1394" spans="90:93" ht="16.5">
      <c r="CL1394" s="352"/>
      <c r="CM1394" s="353"/>
      <c r="CN1394" s="354"/>
      <c r="CO1394" s="354"/>
    </row>
    <row r="1395" spans="90:93" ht="16.5">
      <c r="CL1395" s="352"/>
      <c r="CM1395" s="353"/>
      <c r="CN1395" s="354"/>
      <c r="CO1395" s="354"/>
    </row>
    <row r="1396" spans="90:93" ht="16.5">
      <c r="CL1396" s="352"/>
      <c r="CM1396" s="353"/>
      <c r="CN1396" s="354"/>
      <c r="CO1396" s="354"/>
    </row>
    <row r="1397" spans="90:93" ht="16.5">
      <c r="CL1397" s="352"/>
      <c r="CM1397" s="353"/>
      <c r="CN1397" s="354"/>
      <c r="CO1397" s="354"/>
    </row>
    <row r="1398" spans="90:93" ht="16.5">
      <c r="CL1398" s="352"/>
      <c r="CM1398" s="353"/>
      <c r="CN1398" s="354"/>
      <c r="CO1398" s="354"/>
    </row>
    <row r="1399" spans="90:93" ht="16.5">
      <c r="CL1399" s="352"/>
      <c r="CM1399" s="353"/>
      <c r="CN1399" s="354"/>
      <c r="CO1399" s="354"/>
    </row>
    <row r="1400" spans="90:93" ht="16.5">
      <c r="CL1400" s="352"/>
      <c r="CM1400" s="353"/>
      <c r="CN1400" s="354"/>
      <c r="CO1400" s="354"/>
    </row>
    <row r="1401" spans="90:93" ht="16.5">
      <c r="CL1401" s="352"/>
      <c r="CM1401" s="353"/>
      <c r="CN1401" s="354"/>
      <c r="CO1401" s="354"/>
    </row>
    <row r="1402" spans="90:93" ht="16.5">
      <c r="CL1402" s="352"/>
      <c r="CM1402" s="353"/>
      <c r="CN1402" s="354"/>
      <c r="CO1402" s="354"/>
    </row>
    <row r="1403" spans="90:93" ht="16.5">
      <c r="CL1403" s="352"/>
      <c r="CM1403" s="353"/>
      <c r="CN1403" s="354"/>
      <c r="CO1403" s="354"/>
    </row>
    <row r="1404" spans="90:93" ht="16.5">
      <c r="CL1404" s="352"/>
      <c r="CM1404" s="353"/>
      <c r="CN1404" s="354"/>
      <c r="CO1404" s="354"/>
    </row>
    <row r="1405" spans="90:93" ht="16.5">
      <c r="CL1405" s="352"/>
      <c r="CM1405" s="353"/>
      <c r="CN1405" s="354"/>
      <c r="CO1405" s="354"/>
    </row>
    <row r="1406" spans="90:93" ht="16.5">
      <c r="CL1406" s="352"/>
      <c r="CM1406" s="353"/>
      <c r="CN1406" s="354"/>
      <c r="CO1406" s="354"/>
    </row>
    <row r="1407" spans="90:93" ht="16.5">
      <c r="CL1407" s="352"/>
      <c r="CM1407" s="353"/>
      <c r="CN1407" s="354"/>
      <c r="CO1407" s="354"/>
    </row>
    <row r="1408" spans="90:93" ht="16.5">
      <c r="CL1408" s="352"/>
      <c r="CM1408" s="353"/>
      <c r="CN1408" s="354"/>
      <c r="CO1408" s="354"/>
    </row>
    <row r="1409" spans="90:93" ht="16.5">
      <c r="CL1409" s="352"/>
      <c r="CM1409" s="353"/>
      <c r="CN1409" s="354"/>
      <c r="CO1409" s="354"/>
    </row>
    <row r="1410" spans="90:93" ht="16.5">
      <c r="CL1410" s="352"/>
      <c r="CM1410" s="353"/>
      <c r="CN1410" s="354"/>
      <c r="CO1410" s="354"/>
    </row>
    <row r="1411" spans="90:93" ht="16.5">
      <c r="CL1411" s="352"/>
      <c r="CM1411" s="353"/>
      <c r="CN1411" s="354"/>
      <c r="CO1411" s="354"/>
    </row>
    <row r="1412" spans="90:93" ht="16.5">
      <c r="CL1412" s="352"/>
      <c r="CM1412" s="353"/>
      <c r="CN1412" s="354"/>
      <c r="CO1412" s="354"/>
    </row>
    <row r="1413" spans="90:93" ht="16.5">
      <c r="CL1413" s="352"/>
      <c r="CM1413" s="353"/>
      <c r="CN1413" s="354"/>
      <c r="CO1413" s="354"/>
    </row>
    <row r="1414" spans="90:93" ht="16.5">
      <c r="CL1414" s="352"/>
      <c r="CM1414" s="353"/>
      <c r="CN1414" s="354"/>
      <c r="CO1414" s="354"/>
    </row>
    <row r="1415" spans="90:93" ht="16.5">
      <c r="CL1415" s="352"/>
      <c r="CM1415" s="353"/>
      <c r="CN1415" s="354"/>
      <c r="CO1415" s="354"/>
    </row>
    <row r="1416" spans="90:93" ht="16.5">
      <c r="CL1416" s="352"/>
      <c r="CM1416" s="353"/>
      <c r="CN1416" s="354"/>
      <c r="CO1416" s="354"/>
    </row>
    <row r="1417" spans="90:93" ht="16.5">
      <c r="CL1417" s="352"/>
      <c r="CM1417" s="353"/>
      <c r="CN1417" s="354"/>
      <c r="CO1417" s="354"/>
    </row>
    <row r="1418" spans="90:93" ht="16.5">
      <c r="CL1418" s="352"/>
      <c r="CM1418" s="353"/>
      <c r="CN1418" s="354"/>
      <c r="CO1418" s="354"/>
    </row>
    <row r="1419" spans="90:93" ht="16.5">
      <c r="CL1419" s="352"/>
      <c r="CM1419" s="353"/>
      <c r="CN1419" s="354"/>
      <c r="CO1419" s="354"/>
    </row>
    <row r="1420" spans="90:93" ht="16.5">
      <c r="CL1420" s="352"/>
      <c r="CM1420" s="353"/>
      <c r="CN1420" s="354"/>
      <c r="CO1420" s="354"/>
    </row>
    <row r="1421" spans="90:93" ht="16.5">
      <c r="CL1421" s="352"/>
      <c r="CM1421" s="353"/>
      <c r="CN1421" s="354"/>
      <c r="CO1421" s="354"/>
    </row>
    <row r="1422" spans="90:93" ht="16.5">
      <c r="CL1422" s="352"/>
      <c r="CM1422" s="353"/>
      <c r="CN1422" s="354"/>
      <c r="CO1422" s="354"/>
    </row>
    <row r="1423" spans="90:93" ht="16.5">
      <c r="CL1423" s="352"/>
      <c r="CM1423" s="353"/>
      <c r="CN1423" s="354"/>
      <c r="CO1423" s="354"/>
    </row>
    <row r="1424" spans="90:93" ht="16.5">
      <c r="CL1424" s="352"/>
      <c r="CM1424" s="353"/>
      <c r="CN1424" s="354"/>
      <c r="CO1424" s="354"/>
    </row>
    <row r="1425" spans="90:93" ht="16.5">
      <c r="CL1425" s="352"/>
      <c r="CM1425" s="353"/>
      <c r="CN1425" s="354"/>
      <c r="CO1425" s="354"/>
    </row>
    <row r="1426" spans="90:93" ht="16.5">
      <c r="CL1426" s="352"/>
      <c r="CM1426" s="353"/>
      <c r="CN1426" s="354"/>
      <c r="CO1426" s="354"/>
    </row>
    <row r="1427" spans="90:93" ht="16.5">
      <c r="CL1427" s="352"/>
      <c r="CM1427" s="353"/>
      <c r="CN1427" s="354"/>
      <c r="CO1427" s="354"/>
    </row>
    <row r="1428" spans="90:93" ht="16.5">
      <c r="CL1428" s="352"/>
      <c r="CM1428" s="353"/>
      <c r="CN1428" s="354"/>
      <c r="CO1428" s="354"/>
    </row>
    <row r="1429" spans="90:93" ht="16.5">
      <c r="CL1429" s="352"/>
      <c r="CM1429" s="353"/>
      <c r="CN1429" s="354"/>
      <c r="CO1429" s="354"/>
    </row>
    <row r="1430" spans="90:93" ht="16.5">
      <c r="CL1430" s="352"/>
      <c r="CM1430" s="353"/>
      <c r="CN1430" s="354"/>
      <c r="CO1430" s="354"/>
    </row>
    <row r="1431" spans="90:93" ht="16.5">
      <c r="CL1431" s="352"/>
      <c r="CM1431" s="353"/>
      <c r="CN1431" s="354"/>
      <c r="CO1431" s="354"/>
    </row>
    <row r="1432" spans="90:93" ht="16.5">
      <c r="CL1432" s="352"/>
      <c r="CM1432" s="353"/>
      <c r="CN1432" s="354"/>
      <c r="CO1432" s="354"/>
    </row>
    <row r="1433" spans="90:93" ht="16.5">
      <c r="CL1433" s="352"/>
      <c r="CM1433" s="353"/>
      <c r="CN1433" s="354"/>
      <c r="CO1433" s="354"/>
    </row>
    <row r="1434" spans="90:93" ht="16.5">
      <c r="CL1434" s="352"/>
      <c r="CM1434" s="353"/>
      <c r="CN1434" s="354"/>
      <c r="CO1434" s="354"/>
    </row>
    <row r="1435" spans="90:93" ht="16.5">
      <c r="CL1435" s="352"/>
      <c r="CM1435" s="353"/>
      <c r="CN1435" s="354"/>
      <c r="CO1435" s="354"/>
    </row>
    <row r="1436" spans="90:93" ht="16.5">
      <c r="CL1436" s="352"/>
      <c r="CM1436" s="353"/>
      <c r="CN1436" s="354"/>
      <c r="CO1436" s="354"/>
    </row>
    <row r="1437" spans="90:93" ht="16.5">
      <c r="CL1437" s="352"/>
      <c r="CM1437" s="353"/>
      <c r="CN1437" s="354"/>
      <c r="CO1437" s="354"/>
    </row>
    <row r="1438" spans="90:93" ht="16.5">
      <c r="CL1438" s="352"/>
      <c r="CM1438" s="353"/>
      <c r="CN1438" s="354"/>
      <c r="CO1438" s="354"/>
    </row>
    <row r="1439" spans="90:93" ht="16.5">
      <c r="CL1439" s="352"/>
      <c r="CM1439" s="353"/>
      <c r="CN1439" s="354"/>
      <c r="CO1439" s="354"/>
    </row>
    <row r="1440" spans="90:93" ht="16.5">
      <c r="CL1440" s="352"/>
      <c r="CM1440" s="353"/>
      <c r="CN1440" s="354"/>
      <c r="CO1440" s="354"/>
    </row>
    <row r="1441" spans="90:93" ht="16.5">
      <c r="CL1441" s="352"/>
      <c r="CM1441" s="353"/>
      <c r="CN1441" s="354"/>
      <c r="CO1441" s="354"/>
    </row>
    <row r="1442" spans="90:93" ht="16.5">
      <c r="CL1442" s="352"/>
      <c r="CM1442" s="353"/>
      <c r="CN1442" s="354"/>
      <c r="CO1442" s="354"/>
    </row>
    <row r="1443" spans="90:93" ht="16.5">
      <c r="CL1443" s="352"/>
      <c r="CM1443" s="353"/>
      <c r="CN1443" s="354"/>
      <c r="CO1443" s="354"/>
    </row>
    <row r="1444" spans="90:93" ht="16.5">
      <c r="CL1444" s="352"/>
      <c r="CM1444" s="353"/>
      <c r="CN1444" s="354"/>
      <c r="CO1444" s="354"/>
    </row>
    <row r="1445" spans="90:93" ht="16.5">
      <c r="CL1445" s="352"/>
      <c r="CM1445" s="353"/>
      <c r="CN1445" s="354"/>
      <c r="CO1445" s="354"/>
    </row>
    <row r="1446" spans="90:93" ht="16.5">
      <c r="CL1446" s="352"/>
      <c r="CM1446" s="353"/>
      <c r="CN1446" s="354"/>
      <c r="CO1446" s="354"/>
    </row>
    <row r="1447" spans="90:93" ht="16.5">
      <c r="CL1447" s="352"/>
      <c r="CM1447" s="353"/>
      <c r="CN1447" s="354"/>
      <c r="CO1447" s="354"/>
    </row>
    <row r="1448" spans="90:93" ht="16.5">
      <c r="CL1448" s="352"/>
      <c r="CM1448" s="353"/>
      <c r="CN1448" s="354"/>
      <c r="CO1448" s="354"/>
    </row>
    <row r="1449" spans="90:93" ht="16.5">
      <c r="CL1449" s="352"/>
      <c r="CM1449" s="353"/>
      <c r="CN1449" s="354"/>
      <c r="CO1449" s="354"/>
    </row>
    <row r="1450" spans="90:93" ht="16.5">
      <c r="CL1450" s="352"/>
      <c r="CM1450" s="353"/>
      <c r="CN1450" s="354"/>
      <c r="CO1450" s="354"/>
    </row>
    <row r="1451" spans="90:93" ht="16.5">
      <c r="CL1451" s="352"/>
      <c r="CM1451" s="353"/>
      <c r="CN1451" s="354"/>
      <c r="CO1451" s="354"/>
    </row>
    <row r="1452" spans="90:93" ht="16.5">
      <c r="CL1452" s="352"/>
      <c r="CM1452" s="353"/>
      <c r="CN1452" s="354"/>
      <c r="CO1452" s="354"/>
    </row>
    <row r="1453" spans="90:93" ht="16.5">
      <c r="CL1453" s="352"/>
      <c r="CM1453" s="353"/>
      <c r="CN1453" s="354"/>
      <c r="CO1453" s="354"/>
    </row>
    <row r="1454" spans="90:93" ht="16.5">
      <c r="CL1454" s="352"/>
      <c r="CM1454" s="353"/>
      <c r="CN1454" s="354"/>
      <c r="CO1454" s="354"/>
    </row>
    <row r="1455" spans="90:93" ht="16.5">
      <c r="CL1455" s="352"/>
      <c r="CM1455" s="353"/>
      <c r="CN1455" s="354"/>
      <c r="CO1455" s="354"/>
    </row>
    <row r="1456" spans="90:93" ht="16.5">
      <c r="CL1456" s="352"/>
      <c r="CM1456" s="353"/>
      <c r="CN1456" s="354"/>
      <c r="CO1456" s="354"/>
    </row>
    <row r="1457" spans="90:93" ht="16.5">
      <c r="CL1457" s="352"/>
      <c r="CM1457" s="353"/>
      <c r="CN1457" s="354"/>
      <c r="CO1457" s="354"/>
    </row>
    <row r="1458" spans="90:93" ht="16.5">
      <c r="CL1458" s="352"/>
      <c r="CM1458" s="353"/>
      <c r="CN1458" s="354"/>
      <c r="CO1458" s="354"/>
    </row>
    <row r="1459" spans="90:93" ht="16.5">
      <c r="CL1459" s="352"/>
      <c r="CM1459" s="353"/>
      <c r="CN1459" s="354"/>
      <c r="CO1459" s="354"/>
    </row>
    <row r="1460" spans="90:93" ht="16.5">
      <c r="CL1460" s="352"/>
      <c r="CM1460" s="353"/>
      <c r="CN1460" s="354"/>
      <c r="CO1460" s="354"/>
    </row>
    <row r="1461" spans="90:93" ht="16.5">
      <c r="CL1461" s="352"/>
      <c r="CM1461" s="353"/>
      <c r="CN1461" s="354"/>
      <c r="CO1461" s="354"/>
    </row>
    <row r="1462" spans="90:93" ht="16.5">
      <c r="CL1462" s="352"/>
      <c r="CM1462" s="353"/>
      <c r="CN1462" s="354"/>
      <c r="CO1462" s="354"/>
    </row>
    <row r="1463" spans="90:93" ht="16.5">
      <c r="CL1463" s="352"/>
      <c r="CM1463" s="353"/>
      <c r="CN1463" s="354"/>
      <c r="CO1463" s="354"/>
    </row>
    <row r="1464" spans="90:93" ht="16.5">
      <c r="CL1464" s="352"/>
      <c r="CM1464" s="353"/>
      <c r="CN1464" s="354"/>
      <c r="CO1464" s="354"/>
    </row>
    <row r="1465" spans="90:93" ht="16.5">
      <c r="CL1465" s="352"/>
      <c r="CM1465" s="353"/>
      <c r="CN1465" s="354"/>
      <c r="CO1465" s="354"/>
    </row>
    <row r="1466" spans="90:93" ht="16.5">
      <c r="CL1466" s="352"/>
      <c r="CM1466" s="353"/>
      <c r="CN1466" s="354"/>
      <c r="CO1466" s="354"/>
    </row>
    <row r="1467" spans="90:93" ht="16.5">
      <c r="CL1467" s="352"/>
      <c r="CM1467" s="353"/>
      <c r="CN1467" s="354"/>
      <c r="CO1467" s="354"/>
    </row>
    <row r="1468" spans="90:93" ht="16.5">
      <c r="CL1468" s="352"/>
      <c r="CM1468" s="353"/>
      <c r="CN1468" s="354"/>
      <c r="CO1468" s="354"/>
    </row>
    <row r="1469" spans="90:93" ht="16.5">
      <c r="CL1469" s="352"/>
      <c r="CM1469" s="353"/>
      <c r="CN1469" s="354"/>
      <c r="CO1469" s="354"/>
    </row>
    <row r="1470" spans="90:93" ht="16.5">
      <c r="CL1470" s="352"/>
      <c r="CM1470" s="353"/>
      <c r="CN1470" s="354"/>
      <c r="CO1470" s="354"/>
    </row>
    <row r="1471" spans="90:93" ht="16.5">
      <c r="CL1471" s="352"/>
      <c r="CM1471" s="353"/>
      <c r="CN1471" s="354"/>
      <c r="CO1471" s="354"/>
    </row>
    <row r="1472" spans="90:93" ht="16.5">
      <c r="CL1472" s="352"/>
      <c r="CM1472" s="353"/>
      <c r="CN1472" s="354"/>
      <c r="CO1472" s="354"/>
    </row>
    <row r="1473" spans="90:93" ht="16.5">
      <c r="CL1473" s="352"/>
      <c r="CM1473" s="353"/>
      <c r="CN1473" s="354"/>
      <c r="CO1473" s="354"/>
    </row>
    <row r="1474" spans="90:93" ht="16.5">
      <c r="CL1474" s="352"/>
      <c r="CM1474" s="353"/>
      <c r="CN1474" s="354"/>
      <c r="CO1474" s="354"/>
    </row>
    <row r="1475" spans="90:93" ht="16.5">
      <c r="CL1475" s="352"/>
      <c r="CM1475" s="353"/>
      <c r="CN1475" s="354"/>
      <c r="CO1475" s="354"/>
    </row>
    <row r="1476" spans="90:93" ht="16.5">
      <c r="CL1476" s="352"/>
      <c r="CM1476" s="353"/>
      <c r="CN1476" s="354"/>
      <c r="CO1476" s="354"/>
    </row>
    <row r="1477" spans="90:93" ht="16.5">
      <c r="CL1477" s="352"/>
      <c r="CM1477" s="353"/>
      <c r="CN1477" s="354"/>
      <c r="CO1477" s="354"/>
    </row>
    <row r="1478" spans="90:93" ht="16.5">
      <c r="CL1478" s="352"/>
      <c r="CM1478" s="353"/>
      <c r="CN1478" s="354"/>
      <c r="CO1478" s="354"/>
    </row>
    <row r="1479" spans="90:93" ht="16.5">
      <c r="CL1479" s="352"/>
      <c r="CM1479" s="353"/>
      <c r="CN1479" s="354"/>
      <c r="CO1479" s="354"/>
    </row>
    <row r="1480" spans="90:93" ht="16.5">
      <c r="CL1480" s="352"/>
      <c r="CM1480" s="353"/>
      <c r="CN1480" s="354"/>
      <c r="CO1480" s="354"/>
    </row>
    <row r="1481" spans="90:93" ht="16.5">
      <c r="CL1481" s="352"/>
      <c r="CM1481" s="353"/>
      <c r="CN1481" s="354"/>
      <c r="CO1481" s="354"/>
    </row>
    <row r="1482" spans="90:93" ht="16.5">
      <c r="CL1482" s="352"/>
      <c r="CM1482" s="353"/>
      <c r="CN1482" s="354"/>
      <c r="CO1482" s="354"/>
    </row>
    <row r="1483" spans="90:93" ht="16.5">
      <c r="CL1483" s="352"/>
      <c r="CM1483" s="353"/>
      <c r="CN1483" s="354"/>
      <c r="CO1483" s="354"/>
    </row>
    <row r="1484" spans="90:93" ht="16.5">
      <c r="CL1484" s="352"/>
      <c r="CM1484" s="353"/>
      <c r="CN1484" s="354"/>
      <c r="CO1484" s="354"/>
    </row>
    <row r="1485" spans="90:93" ht="16.5">
      <c r="CL1485" s="352"/>
      <c r="CM1485" s="353"/>
      <c r="CN1485" s="354"/>
      <c r="CO1485" s="354"/>
    </row>
    <row r="1486" spans="90:93" ht="16.5">
      <c r="CL1486" s="352"/>
      <c r="CM1486" s="353"/>
      <c r="CN1486" s="354"/>
      <c r="CO1486" s="354"/>
    </row>
    <row r="1487" spans="90:93" ht="16.5">
      <c r="CL1487" s="352"/>
      <c r="CM1487" s="353"/>
      <c r="CN1487" s="354"/>
      <c r="CO1487" s="354"/>
    </row>
    <row r="1488" spans="90:93" ht="16.5">
      <c r="CL1488" s="352"/>
      <c r="CM1488" s="353"/>
      <c r="CN1488" s="354"/>
      <c r="CO1488" s="354"/>
    </row>
    <row r="1489" spans="90:93" ht="16.5">
      <c r="CL1489" s="352"/>
      <c r="CM1489" s="353"/>
      <c r="CN1489" s="354"/>
      <c r="CO1489" s="354"/>
    </row>
    <row r="1490" spans="90:93" ht="16.5">
      <c r="CL1490" s="352"/>
      <c r="CM1490" s="353"/>
      <c r="CN1490" s="354"/>
      <c r="CO1490" s="354"/>
    </row>
    <row r="1491" spans="90:93" ht="16.5">
      <c r="CL1491" s="352"/>
      <c r="CM1491" s="353"/>
      <c r="CN1491" s="354"/>
      <c r="CO1491" s="354"/>
    </row>
    <row r="1492" spans="90:93" ht="16.5">
      <c r="CL1492" s="352"/>
      <c r="CM1492" s="353"/>
      <c r="CN1492" s="354"/>
      <c r="CO1492" s="354"/>
    </row>
    <row r="1493" spans="90:93" ht="16.5">
      <c r="CL1493" s="352"/>
      <c r="CM1493" s="353"/>
      <c r="CN1493" s="354"/>
      <c r="CO1493" s="354"/>
    </row>
    <row r="1494" spans="90:93" ht="16.5">
      <c r="CL1494" s="352"/>
      <c r="CM1494" s="353"/>
      <c r="CN1494" s="354"/>
      <c r="CO1494" s="354"/>
    </row>
    <row r="1495" spans="90:93" ht="16.5">
      <c r="CL1495" s="352"/>
      <c r="CM1495" s="353"/>
      <c r="CN1495" s="354"/>
      <c r="CO1495" s="354"/>
    </row>
    <row r="1496" spans="90:93" ht="16.5">
      <c r="CL1496" s="352"/>
      <c r="CM1496" s="353"/>
      <c r="CN1496" s="354"/>
      <c r="CO1496" s="354"/>
    </row>
    <row r="1497" spans="90:93" ht="16.5">
      <c r="CL1497" s="352"/>
      <c r="CM1497" s="353"/>
      <c r="CN1497" s="354"/>
      <c r="CO1497" s="354"/>
    </row>
    <row r="1498" spans="90:93" ht="16.5">
      <c r="CL1498" s="352"/>
      <c r="CM1498" s="353"/>
      <c r="CN1498" s="354"/>
      <c r="CO1498" s="354"/>
    </row>
    <row r="1499" spans="90:93" ht="16.5">
      <c r="CL1499" s="352"/>
      <c r="CM1499" s="353"/>
      <c r="CN1499" s="354"/>
      <c r="CO1499" s="354"/>
    </row>
    <row r="1500" spans="90:93" ht="16.5">
      <c r="CL1500" s="352"/>
      <c r="CM1500" s="353"/>
      <c r="CN1500" s="354"/>
      <c r="CO1500" s="354"/>
    </row>
    <row r="1501" spans="90:93" ht="16.5">
      <c r="CL1501" s="352"/>
      <c r="CM1501" s="353"/>
      <c r="CN1501" s="354"/>
      <c r="CO1501" s="354"/>
    </row>
    <row r="1502" spans="90:93" ht="16.5">
      <c r="CL1502" s="352"/>
      <c r="CM1502" s="353"/>
      <c r="CN1502" s="354"/>
      <c r="CO1502" s="354"/>
    </row>
    <row r="1503" spans="90:93" ht="16.5">
      <c r="CL1503" s="352"/>
      <c r="CM1503" s="353"/>
      <c r="CN1503" s="354"/>
      <c r="CO1503" s="354"/>
    </row>
    <row r="1504" spans="90:93" ht="16.5">
      <c r="CL1504" s="352"/>
      <c r="CM1504" s="353"/>
      <c r="CN1504" s="354"/>
      <c r="CO1504" s="354"/>
    </row>
    <row r="1505" spans="90:93" ht="16.5">
      <c r="CL1505" s="352"/>
      <c r="CM1505" s="353"/>
      <c r="CN1505" s="354"/>
      <c r="CO1505" s="354"/>
    </row>
    <row r="1506" spans="90:93" ht="16.5">
      <c r="CL1506" s="352"/>
      <c r="CM1506" s="353"/>
      <c r="CN1506" s="354"/>
      <c r="CO1506" s="354"/>
    </row>
    <row r="1507" spans="90:93" ht="16.5">
      <c r="CL1507" s="352"/>
      <c r="CM1507" s="353"/>
      <c r="CN1507" s="354"/>
      <c r="CO1507" s="354"/>
    </row>
    <row r="1508" spans="90:93" ht="16.5">
      <c r="CL1508" s="352"/>
      <c r="CM1508" s="353"/>
      <c r="CN1508" s="354"/>
      <c r="CO1508" s="354"/>
    </row>
    <row r="1509" spans="90:93" ht="16.5">
      <c r="CL1509" s="352"/>
      <c r="CM1509" s="353"/>
      <c r="CN1509" s="354"/>
      <c r="CO1509" s="354"/>
    </row>
    <row r="1510" spans="90:93" ht="16.5">
      <c r="CL1510" s="352"/>
      <c r="CM1510" s="353"/>
      <c r="CN1510" s="354"/>
      <c r="CO1510" s="354"/>
    </row>
    <row r="1511" spans="90:93" ht="16.5">
      <c r="CL1511" s="352"/>
      <c r="CM1511" s="353"/>
      <c r="CN1511" s="354"/>
      <c r="CO1511" s="354"/>
    </row>
    <row r="1512" spans="90:93" ht="16.5">
      <c r="CL1512" s="352"/>
      <c r="CM1512" s="353"/>
      <c r="CN1512" s="354"/>
      <c r="CO1512" s="354"/>
    </row>
    <row r="1513" spans="90:93" ht="16.5">
      <c r="CL1513" s="352"/>
      <c r="CM1513" s="353"/>
      <c r="CN1513" s="354"/>
      <c r="CO1513" s="354"/>
    </row>
    <row r="1514" spans="90:93" ht="16.5">
      <c r="CL1514" s="352"/>
      <c r="CM1514" s="353"/>
      <c r="CN1514" s="354"/>
      <c r="CO1514" s="354"/>
    </row>
    <row r="1515" spans="90:93" ht="16.5">
      <c r="CL1515" s="352"/>
      <c r="CM1515" s="353"/>
      <c r="CN1515" s="354"/>
      <c r="CO1515" s="354"/>
    </row>
    <row r="1516" spans="90:93" ht="16.5">
      <c r="CL1516" s="352"/>
      <c r="CM1516" s="353"/>
      <c r="CN1516" s="354"/>
      <c r="CO1516" s="354"/>
    </row>
    <row r="1517" spans="90:93" ht="16.5">
      <c r="CL1517" s="352"/>
      <c r="CM1517" s="353"/>
      <c r="CN1517" s="354"/>
      <c r="CO1517" s="354"/>
    </row>
    <row r="1518" spans="90:93" ht="16.5">
      <c r="CL1518" s="352"/>
      <c r="CM1518" s="353"/>
      <c r="CN1518" s="354"/>
      <c r="CO1518" s="354"/>
    </row>
    <row r="1519" spans="90:93" ht="16.5">
      <c r="CL1519" s="352"/>
      <c r="CM1519" s="353"/>
      <c r="CN1519" s="354"/>
      <c r="CO1519" s="354"/>
    </row>
    <row r="1520" spans="90:93" ht="16.5">
      <c r="CL1520" s="352"/>
      <c r="CM1520" s="353"/>
      <c r="CN1520" s="354"/>
      <c r="CO1520" s="354"/>
    </row>
    <row r="1521" spans="90:93" ht="16.5">
      <c r="CL1521" s="352"/>
      <c r="CM1521" s="353"/>
      <c r="CN1521" s="354"/>
      <c r="CO1521" s="354"/>
    </row>
    <row r="1522" spans="90:93" ht="16.5">
      <c r="CL1522" s="352"/>
      <c r="CM1522" s="353"/>
      <c r="CN1522" s="354"/>
      <c r="CO1522" s="354"/>
    </row>
    <row r="1523" spans="90:93" ht="16.5">
      <c r="CL1523" s="352"/>
      <c r="CM1523" s="353"/>
      <c r="CN1523" s="354"/>
      <c r="CO1523" s="354"/>
    </row>
    <row r="1524" spans="90:93" ht="16.5">
      <c r="CL1524" s="352"/>
      <c r="CM1524" s="353"/>
      <c r="CN1524" s="354"/>
      <c r="CO1524" s="354"/>
    </row>
    <row r="1525" spans="90:93" ht="16.5">
      <c r="CL1525" s="352"/>
      <c r="CM1525" s="353"/>
      <c r="CN1525" s="354"/>
      <c r="CO1525" s="354"/>
    </row>
    <row r="1526" spans="90:93" ht="16.5">
      <c r="CL1526" s="352"/>
      <c r="CM1526" s="353"/>
      <c r="CN1526" s="354"/>
      <c r="CO1526" s="354"/>
    </row>
    <row r="1527" spans="90:93" ht="16.5">
      <c r="CL1527" s="352"/>
      <c r="CM1527" s="353"/>
      <c r="CN1527" s="354"/>
      <c r="CO1527" s="354"/>
    </row>
    <row r="1528" spans="90:93" ht="16.5">
      <c r="CL1528" s="352"/>
      <c r="CM1528" s="353"/>
      <c r="CN1528" s="354"/>
      <c r="CO1528" s="354"/>
    </row>
    <row r="1529" spans="90:93" ht="16.5">
      <c r="CL1529" s="352"/>
      <c r="CM1529" s="353"/>
      <c r="CN1529" s="354"/>
      <c r="CO1529" s="354"/>
    </row>
    <row r="1530" spans="90:93" ht="16.5">
      <c r="CL1530" s="352"/>
      <c r="CM1530" s="353"/>
      <c r="CN1530" s="354"/>
      <c r="CO1530" s="354"/>
    </row>
    <row r="1531" spans="90:93" ht="16.5">
      <c r="CL1531" s="352"/>
      <c r="CM1531" s="353"/>
      <c r="CN1531" s="354"/>
      <c r="CO1531" s="354"/>
    </row>
    <row r="1532" spans="90:93" ht="16.5">
      <c r="CL1532" s="352"/>
      <c r="CM1532" s="353"/>
      <c r="CN1532" s="354"/>
      <c r="CO1532" s="354"/>
    </row>
    <row r="1533" spans="90:93" ht="16.5">
      <c r="CL1533" s="352"/>
      <c r="CM1533" s="353"/>
      <c r="CN1533" s="354"/>
      <c r="CO1533" s="354"/>
    </row>
    <row r="1534" spans="90:93" ht="16.5">
      <c r="CL1534" s="352"/>
      <c r="CM1534" s="353"/>
      <c r="CN1534" s="354"/>
      <c r="CO1534" s="354"/>
    </row>
    <row r="1535" spans="90:93" ht="16.5">
      <c r="CL1535" s="352"/>
      <c r="CM1535" s="353"/>
      <c r="CN1535" s="354"/>
      <c r="CO1535" s="354"/>
    </row>
    <row r="1536" spans="90:93" ht="16.5">
      <c r="CL1536" s="352"/>
      <c r="CM1536" s="353"/>
      <c r="CN1536" s="354"/>
      <c r="CO1536" s="354"/>
    </row>
    <row r="1537" spans="90:93" ht="16.5">
      <c r="CL1537" s="352"/>
      <c r="CM1537" s="353"/>
      <c r="CN1537" s="354"/>
      <c r="CO1537" s="354"/>
    </row>
    <row r="1538" spans="90:93" ht="16.5">
      <c r="CL1538" s="352"/>
      <c r="CM1538" s="353"/>
      <c r="CN1538" s="354"/>
      <c r="CO1538" s="354"/>
    </row>
    <row r="1539" spans="90:93" ht="16.5">
      <c r="CL1539" s="352"/>
      <c r="CM1539" s="353"/>
      <c r="CN1539" s="354"/>
      <c r="CO1539" s="354"/>
    </row>
    <row r="1540" spans="90:93" ht="16.5">
      <c r="CL1540" s="352"/>
      <c r="CM1540" s="353"/>
      <c r="CN1540" s="354"/>
      <c r="CO1540" s="354"/>
    </row>
    <row r="1541" spans="90:93" ht="16.5">
      <c r="CL1541" s="352"/>
      <c r="CM1541" s="353"/>
      <c r="CN1541" s="354"/>
      <c r="CO1541" s="354"/>
    </row>
    <row r="1542" spans="90:93" ht="16.5">
      <c r="CL1542" s="352"/>
      <c r="CM1542" s="353"/>
      <c r="CN1542" s="354"/>
      <c r="CO1542" s="354"/>
    </row>
    <row r="1543" spans="90:93" ht="16.5">
      <c r="CL1543" s="352"/>
      <c r="CM1543" s="353"/>
      <c r="CN1543" s="354"/>
      <c r="CO1543" s="354"/>
    </row>
    <row r="1544" spans="90:93" ht="16.5">
      <c r="CL1544" s="352"/>
      <c r="CM1544" s="353"/>
      <c r="CN1544" s="354"/>
      <c r="CO1544" s="354"/>
    </row>
    <row r="1545" spans="90:93" ht="16.5">
      <c r="CL1545" s="352"/>
      <c r="CM1545" s="353"/>
      <c r="CN1545" s="354"/>
      <c r="CO1545" s="354"/>
    </row>
    <row r="1546" spans="90:93" ht="16.5">
      <c r="CL1546" s="352"/>
      <c r="CM1546" s="353"/>
      <c r="CN1546" s="354"/>
      <c r="CO1546" s="354"/>
    </row>
    <row r="1547" spans="90:93" ht="16.5">
      <c r="CL1547" s="352"/>
      <c r="CM1547" s="353"/>
      <c r="CN1547" s="354"/>
      <c r="CO1547" s="354"/>
    </row>
    <row r="1548" spans="90:93" ht="16.5">
      <c r="CL1548" s="352"/>
      <c r="CM1548" s="353"/>
      <c r="CN1548" s="354"/>
      <c r="CO1548" s="354"/>
    </row>
    <row r="1549" spans="90:93" ht="16.5">
      <c r="CL1549" s="352"/>
      <c r="CM1549" s="353"/>
      <c r="CN1549" s="354"/>
      <c r="CO1549" s="354"/>
    </row>
    <row r="1550" spans="90:93" ht="16.5">
      <c r="CL1550" s="352"/>
      <c r="CM1550" s="353"/>
      <c r="CN1550" s="354"/>
      <c r="CO1550" s="354"/>
    </row>
    <row r="1551" spans="90:93" ht="16.5">
      <c r="CL1551" s="352"/>
      <c r="CM1551" s="353"/>
      <c r="CN1551" s="354"/>
      <c r="CO1551" s="354"/>
    </row>
    <row r="1552" spans="90:93" ht="16.5">
      <c r="CL1552" s="352"/>
      <c r="CM1552" s="353"/>
      <c r="CN1552" s="354"/>
      <c r="CO1552" s="354"/>
    </row>
    <row r="1553" spans="90:93" ht="16.5">
      <c r="CL1553" s="352"/>
      <c r="CM1553" s="353"/>
      <c r="CN1553" s="354"/>
      <c r="CO1553" s="354"/>
    </row>
    <row r="1554" spans="90:93" ht="16.5">
      <c r="CL1554" s="352"/>
      <c r="CM1554" s="353"/>
      <c r="CN1554" s="354"/>
      <c r="CO1554" s="354"/>
    </row>
    <row r="1555" spans="90:93" ht="16.5">
      <c r="CL1555" s="352"/>
      <c r="CM1555" s="353"/>
      <c r="CN1555" s="354"/>
      <c r="CO1555" s="354"/>
    </row>
    <row r="1556" spans="90:93" ht="16.5">
      <c r="CL1556" s="352"/>
      <c r="CM1556" s="353"/>
      <c r="CN1556" s="354"/>
      <c r="CO1556" s="354"/>
    </row>
    <row r="1557" spans="90:93" ht="16.5">
      <c r="CL1557" s="352"/>
      <c r="CM1557" s="353"/>
      <c r="CN1557" s="354"/>
      <c r="CO1557" s="354"/>
    </row>
    <row r="1558" spans="90:93" ht="16.5">
      <c r="CL1558" s="352"/>
      <c r="CM1558" s="353"/>
      <c r="CN1558" s="354"/>
      <c r="CO1558" s="354"/>
    </row>
    <row r="1559" spans="90:93" ht="16.5">
      <c r="CL1559" s="352"/>
      <c r="CM1559" s="353"/>
      <c r="CN1559" s="354"/>
      <c r="CO1559" s="354"/>
    </row>
    <row r="1560" spans="90:93" ht="16.5">
      <c r="CL1560" s="352"/>
      <c r="CM1560" s="353"/>
      <c r="CN1560" s="354"/>
      <c r="CO1560" s="354"/>
    </row>
    <row r="1561" spans="90:93" ht="16.5">
      <c r="CL1561" s="352"/>
      <c r="CM1561" s="353"/>
      <c r="CN1561" s="354"/>
      <c r="CO1561" s="354"/>
    </row>
    <row r="1562" spans="90:93" ht="16.5">
      <c r="CL1562" s="352"/>
      <c r="CM1562" s="353"/>
      <c r="CN1562" s="354"/>
      <c r="CO1562" s="354"/>
    </row>
    <row r="1563" spans="90:93" ht="16.5">
      <c r="CL1563" s="352"/>
      <c r="CM1563" s="353"/>
      <c r="CN1563" s="354"/>
      <c r="CO1563" s="354"/>
    </row>
    <row r="1564" spans="90:93" ht="16.5">
      <c r="CL1564" s="352"/>
      <c r="CM1564" s="353"/>
      <c r="CN1564" s="354"/>
      <c r="CO1564" s="354"/>
    </row>
    <row r="1565" spans="90:93" ht="16.5">
      <c r="CL1565" s="352"/>
      <c r="CM1565" s="353"/>
      <c r="CN1565" s="354"/>
      <c r="CO1565" s="354"/>
    </row>
    <row r="1566" spans="90:93" ht="16.5">
      <c r="CL1566" s="352"/>
      <c r="CM1566" s="353"/>
      <c r="CN1566" s="354"/>
      <c r="CO1566" s="354"/>
    </row>
    <row r="1567" spans="90:93" ht="16.5">
      <c r="CL1567" s="352"/>
      <c r="CM1567" s="353"/>
      <c r="CN1567" s="354"/>
      <c r="CO1567" s="354"/>
    </row>
    <row r="1568" spans="90:93" ht="16.5">
      <c r="CL1568" s="352"/>
      <c r="CM1568" s="353"/>
      <c r="CN1568" s="354"/>
      <c r="CO1568" s="354"/>
    </row>
    <row r="1569" spans="90:93" ht="16.5">
      <c r="CL1569" s="352"/>
      <c r="CM1569" s="353"/>
      <c r="CN1569" s="354"/>
      <c r="CO1569" s="354"/>
    </row>
    <row r="1570" spans="90:93" ht="16.5">
      <c r="CL1570" s="352"/>
      <c r="CM1570" s="353"/>
      <c r="CN1570" s="354"/>
      <c r="CO1570" s="354"/>
    </row>
    <row r="1571" spans="90:93" ht="16.5">
      <c r="CL1571" s="352"/>
      <c r="CM1571" s="353"/>
      <c r="CN1571" s="354"/>
      <c r="CO1571" s="354"/>
    </row>
    <row r="1572" spans="90:93" ht="16.5">
      <c r="CL1572" s="352"/>
      <c r="CM1572" s="353"/>
      <c r="CN1572" s="354"/>
      <c r="CO1572" s="354"/>
    </row>
    <row r="1573" spans="90:93" ht="16.5">
      <c r="CL1573" s="352"/>
      <c r="CM1573" s="353"/>
      <c r="CN1573" s="354"/>
      <c r="CO1573" s="354"/>
    </row>
    <row r="1574" spans="90:93" ht="16.5">
      <c r="CL1574" s="352"/>
      <c r="CM1574" s="353"/>
      <c r="CN1574" s="354"/>
      <c r="CO1574" s="354"/>
    </row>
    <row r="1575" spans="90:93" ht="16.5">
      <c r="CL1575" s="352"/>
      <c r="CM1575" s="353"/>
      <c r="CN1575" s="354"/>
      <c r="CO1575" s="354"/>
    </row>
    <row r="1576" spans="90:93" ht="16.5">
      <c r="CL1576" s="352"/>
      <c r="CM1576" s="353"/>
      <c r="CN1576" s="354"/>
      <c r="CO1576" s="354"/>
    </row>
    <row r="1577" spans="90:93" ht="16.5">
      <c r="CL1577" s="352"/>
      <c r="CM1577" s="353"/>
      <c r="CN1577" s="354"/>
      <c r="CO1577" s="354"/>
    </row>
    <row r="1578" spans="90:93" ht="16.5">
      <c r="CL1578" s="352"/>
      <c r="CM1578" s="353"/>
      <c r="CN1578" s="354"/>
      <c r="CO1578" s="354"/>
    </row>
    <row r="1579" spans="90:93" ht="16.5">
      <c r="CL1579" s="352"/>
      <c r="CM1579" s="353"/>
      <c r="CN1579" s="354"/>
      <c r="CO1579" s="354"/>
    </row>
    <row r="1580" spans="90:93" ht="16.5">
      <c r="CL1580" s="352"/>
      <c r="CM1580" s="353"/>
      <c r="CN1580" s="354"/>
      <c r="CO1580" s="354"/>
    </row>
    <row r="1581" spans="90:93" ht="16.5">
      <c r="CL1581" s="352"/>
      <c r="CM1581" s="353"/>
      <c r="CN1581" s="354"/>
      <c r="CO1581" s="354"/>
    </row>
    <row r="1582" spans="90:93" ht="16.5">
      <c r="CL1582" s="352"/>
      <c r="CM1582" s="353"/>
      <c r="CN1582" s="354"/>
      <c r="CO1582" s="354"/>
    </row>
    <row r="1583" spans="90:93" ht="16.5">
      <c r="CL1583" s="352"/>
      <c r="CM1583" s="353"/>
      <c r="CN1583" s="354"/>
      <c r="CO1583" s="354"/>
    </row>
    <row r="1584" spans="90:93" ht="16.5">
      <c r="CL1584" s="352"/>
      <c r="CM1584" s="353"/>
      <c r="CN1584" s="354"/>
      <c r="CO1584" s="354"/>
    </row>
    <row r="1585" spans="90:93" ht="16.5">
      <c r="CL1585" s="352"/>
      <c r="CM1585" s="353"/>
      <c r="CN1585" s="354"/>
      <c r="CO1585" s="354"/>
    </row>
    <row r="1586" spans="90:93" ht="16.5">
      <c r="CL1586" s="352"/>
      <c r="CM1586" s="353"/>
      <c r="CN1586" s="354"/>
      <c r="CO1586" s="354"/>
    </row>
    <row r="1587" spans="90:93" ht="16.5">
      <c r="CL1587" s="352"/>
      <c r="CM1587" s="353"/>
      <c r="CN1587" s="354"/>
      <c r="CO1587" s="354"/>
    </row>
    <row r="1588" spans="90:93" ht="16.5">
      <c r="CL1588" s="352"/>
      <c r="CM1588" s="353"/>
      <c r="CN1588" s="354"/>
      <c r="CO1588" s="354"/>
    </row>
    <row r="1589" spans="90:93" ht="16.5">
      <c r="CL1589" s="352"/>
      <c r="CM1589" s="353"/>
      <c r="CN1589" s="354"/>
      <c r="CO1589" s="354"/>
    </row>
    <row r="1590" spans="90:93" ht="16.5">
      <c r="CL1590" s="352"/>
      <c r="CM1590" s="353"/>
      <c r="CN1590" s="354"/>
      <c r="CO1590" s="354"/>
    </row>
    <row r="1591" spans="90:93" ht="16.5">
      <c r="CL1591" s="352"/>
      <c r="CM1591" s="353"/>
      <c r="CN1591" s="354"/>
      <c r="CO1591" s="354"/>
    </row>
    <row r="1592" spans="90:93" ht="16.5">
      <c r="CL1592" s="352"/>
      <c r="CM1592" s="353"/>
      <c r="CN1592" s="354"/>
      <c r="CO1592" s="354"/>
    </row>
    <row r="1593" spans="90:93" ht="16.5">
      <c r="CL1593" s="352"/>
      <c r="CM1593" s="353"/>
      <c r="CN1593" s="354"/>
      <c r="CO1593" s="354"/>
    </row>
    <row r="1594" spans="90:93" ht="16.5">
      <c r="CL1594" s="352"/>
      <c r="CM1594" s="353"/>
      <c r="CN1594" s="354"/>
      <c r="CO1594" s="354"/>
    </row>
    <row r="1595" spans="90:93" ht="16.5">
      <c r="CL1595" s="352"/>
      <c r="CM1595" s="353"/>
      <c r="CN1595" s="354"/>
      <c r="CO1595" s="354"/>
    </row>
    <row r="1596" spans="90:93" ht="16.5">
      <c r="CL1596" s="352"/>
      <c r="CM1596" s="353"/>
      <c r="CN1596" s="354"/>
      <c r="CO1596" s="354"/>
    </row>
    <row r="1597" spans="90:93" ht="16.5">
      <c r="CL1597" s="352"/>
      <c r="CM1597" s="353"/>
      <c r="CN1597" s="354"/>
      <c r="CO1597" s="354"/>
    </row>
    <row r="1598" spans="90:93" ht="16.5">
      <c r="CL1598" s="352"/>
      <c r="CM1598" s="353"/>
      <c r="CN1598" s="354"/>
      <c r="CO1598" s="354"/>
    </row>
    <row r="1599" spans="90:93" ht="16.5">
      <c r="CL1599" s="352"/>
      <c r="CM1599" s="353"/>
      <c r="CN1599" s="354"/>
      <c r="CO1599" s="354"/>
    </row>
    <row r="1600" spans="90:93" ht="16.5">
      <c r="CL1600" s="352"/>
      <c r="CM1600" s="353"/>
      <c r="CN1600" s="354"/>
      <c r="CO1600" s="354"/>
    </row>
    <row r="1601" spans="90:93" ht="16.5">
      <c r="CL1601" s="352"/>
      <c r="CM1601" s="353"/>
      <c r="CN1601" s="354"/>
      <c r="CO1601" s="354"/>
    </row>
    <row r="1602" spans="90:93" ht="16.5">
      <c r="CL1602" s="352"/>
      <c r="CM1602" s="353"/>
      <c r="CN1602" s="354"/>
      <c r="CO1602" s="354"/>
    </row>
    <row r="1603" spans="90:93" ht="16.5">
      <c r="CL1603" s="352"/>
      <c r="CM1603" s="353"/>
      <c r="CN1603" s="354"/>
      <c r="CO1603" s="354"/>
    </row>
    <row r="1604" spans="90:93" ht="16.5">
      <c r="CL1604" s="352"/>
      <c r="CM1604" s="353"/>
      <c r="CN1604" s="354"/>
      <c r="CO1604" s="354"/>
    </row>
    <row r="1605" spans="90:93" ht="16.5">
      <c r="CL1605" s="352"/>
      <c r="CM1605" s="353"/>
      <c r="CN1605" s="354"/>
      <c r="CO1605" s="354"/>
    </row>
    <row r="1606" spans="90:93" ht="16.5">
      <c r="CL1606" s="352"/>
      <c r="CM1606" s="353"/>
      <c r="CN1606" s="354"/>
      <c r="CO1606" s="354"/>
    </row>
    <row r="1607" spans="90:93" ht="16.5">
      <c r="CL1607" s="352"/>
      <c r="CM1607" s="353"/>
      <c r="CN1607" s="354"/>
      <c r="CO1607" s="354"/>
    </row>
    <row r="1608" spans="90:93" ht="16.5">
      <c r="CL1608" s="352"/>
      <c r="CM1608" s="353"/>
      <c r="CN1608" s="354"/>
      <c r="CO1608" s="354"/>
    </row>
    <row r="1609" spans="90:93" ht="16.5">
      <c r="CL1609" s="352"/>
      <c r="CM1609" s="353"/>
      <c r="CN1609" s="354"/>
      <c r="CO1609" s="354"/>
    </row>
    <row r="1610" spans="90:93" ht="16.5">
      <c r="CL1610" s="352"/>
      <c r="CM1610" s="353"/>
      <c r="CN1610" s="354"/>
      <c r="CO1610" s="354"/>
    </row>
    <row r="1611" spans="90:93" ht="16.5">
      <c r="CL1611" s="352"/>
      <c r="CM1611" s="353"/>
      <c r="CN1611" s="354"/>
      <c r="CO1611" s="354"/>
    </row>
    <row r="1612" spans="90:93" ht="16.5">
      <c r="CL1612" s="352"/>
      <c r="CM1612" s="353"/>
      <c r="CN1612" s="354"/>
      <c r="CO1612" s="354"/>
    </row>
    <row r="1613" spans="90:93" ht="16.5">
      <c r="CL1613" s="352"/>
      <c r="CM1613" s="353"/>
      <c r="CN1613" s="354"/>
      <c r="CO1613" s="354"/>
    </row>
    <row r="1614" spans="90:93" ht="16.5">
      <c r="CL1614" s="352"/>
      <c r="CM1614" s="353"/>
      <c r="CN1614" s="354"/>
      <c r="CO1614" s="354"/>
    </row>
    <row r="1615" spans="90:93" ht="16.5">
      <c r="CL1615" s="352"/>
      <c r="CM1615" s="353"/>
      <c r="CN1615" s="354"/>
      <c r="CO1615" s="354"/>
    </row>
    <row r="1616" spans="90:93" ht="16.5">
      <c r="CL1616" s="352"/>
      <c r="CM1616" s="353"/>
      <c r="CN1616" s="354"/>
      <c r="CO1616" s="354"/>
    </row>
    <row r="1617" spans="90:93" ht="16.5">
      <c r="CL1617" s="352"/>
      <c r="CM1617" s="353"/>
      <c r="CN1617" s="354"/>
      <c r="CO1617" s="354"/>
    </row>
    <row r="1618" spans="90:93" ht="16.5">
      <c r="CL1618" s="352"/>
      <c r="CM1618" s="353"/>
      <c r="CN1618" s="354"/>
      <c r="CO1618" s="354"/>
    </row>
    <row r="1619" spans="90:93" ht="16.5">
      <c r="CL1619" s="352"/>
      <c r="CM1619" s="353"/>
      <c r="CN1619" s="354"/>
      <c r="CO1619" s="354"/>
    </row>
    <row r="1620" spans="90:93" ht="16.5">
      <c r="CL1620" s="352"/>
      <c r="CM1620" s="353"/>
      <c r="CN1620" s="354"/>
      <c r="CO1620" s="354"/>
    </row>
    <row r="1621" spans="90:93" ht="16.5">
      <c r="CL1621" s="352"/>
      <c r="CM1621" s="353"/>
      <c r="CN1621" s="354"/>
      <c r="CO1621" s="354"/>
    </row>
    <row r="1622" spans="90:93" ht="16.5">
      <c r="CL1622" s="352"/>
      <c r="CM1622" s="353"/>
      <c r="CN1622" s="354"/>
      <c r="CO1622" s="354"/>
    </row>
    <row r="1623" spans="90:93" ht="16.5">
      <c r="CL1623" s="352"/>
      <c r="CM1623" s="353"/>
      <c r="CN1623" s="354"/>
      <c r="CO1623" s="354"/>
    </row>
    <row r="1624" spans="90:93" ht="16.5">
      <c r="CL1624" s="352"/>
      <c r="CM1624" s="353"/>
      <c r="CN1624" s="354"/>
      <c r="CO1624" s="354"/>
    </row>
    <row r="1625" spans="90:93" ht="16.5">
      <c r="CL1625" s="352"/>
      <c r="CM1625" s="353"/>
      <c r="CN1625" s="354"/>
      <c r="CO1625" s="354"/>
    </row>
    <row r="1626" spans="90:93" ht="16.5">
      <c r="CL1626" s="352"/>
      <c r="CM1626" s="353"/>
      <c r="CN1626" s="354"/>
      <c r="CO1626" s="354"/>
    </row>
    <row r="1627" spans="90:93" ht="16.5">
      <c r="CL1627" s="352"/>
      <c r="CM1627" s="353"/>
      <c r="CN1627" s="354"/>
      <c r="CO1627" s="354"/>
    </row>
    <row r="1628" spans="90:93" ht="16.5">
      <c r="CL1628" s="352"/>
      <c r="CM1628" s="353"/>
      <c r="CN1628" s="354"/>
      <c r="CO1628" s="354"/>
    </row>
    <row r="1629" spans="90:93" ht="16.5">
      <c r="CL1629" s="352"/>
      <c r="CM1629" s="353"/>
      <c r="CN1629" s="354"/>
      <c r="CO1629" s="354"/>
    </row>
    <row r="1630" spans="90:93" ht="16.5">
      <c r="CL1630" s="352"/>
      <c r="CM1630" s="353"/>
      <c r="CN1630" s="354"/>
      <c r="CO1630" s="354"/>
    </row>
    <row r="1631" spans="90:93" ht="16.5">
      <c r="CL1631" s="352"/>
      <c r="CM1631" s="353"/>
      <c r="CN1631" s="354"/>
      <c r="CO1631" s="354"/>
    </row>
    <row r="1632" spans="90:93" ht="16.5">
      <c r="CL1632" s="352"/>
      <c r="CM1632" s="353"/>
      <c r="CN1632" s="354"/>
      <c r="CO1632" s="354"/>
    </row>
    <row r="1633" spans="90:93" ht="16.5">
      <c r="CL1633" s="352"/>
      <c r="CM1633" s="353"/>
      <c r="CN1633" s="354"/>
      <c r="CO1633" s="354"/>
    </row>
    <row r="1634" spans="90:93" ht="16.5">
      <c r="CL1634" s="352"/>
      <c r="CM1634" s="353"/>
      <c r="CN1634" s="354"/>
      <c r="CO1634" s="354"/>
    </row>
    <row r="1635" spans="90:93" ht="16.5">
      <c r="CL1635" s="352"/>
      <c r="CM1635" s="353"/>
      <c r="CN1635" s="354"/>
      <c r="CO1635" s="354"/>
    </row>
    <row r="1636" spans="90:93" ht="16.5">
      <c r="CL1636" s="352"/>
      <c r="CM1636" s="353"/>
      <c r="CN1636" s="354"/>
      <c r="CO1636" s="354"/>
    </row>
    <row r="1637" spans="90:93" ht="16.5">
      <c r="CL1637" s="352"/>
      <c r="CM1637" s="353"/>
      <c r="CN1637" s="354"/>
      <c r="CO1637" s="354"/>
    </row>
    <row r="1638" spans="90:93" ht="16.5">
      <c r="CL1638" s="352"/>
      <c r="CM1638" s="353"/>
      <c r="CN1638" s="354"/>
      <c r="CO1638" s="354"/>
    </row>
    <row r="1639" spans="90:93" ht="16.5">
      <c r="CL1639" s="352"/>
      <c r="CM1639" s="353"/>
      <c r="CN1639" s="354"/>
      <c r="CO1639" s="354"/>
    </row>
    <row r="1640" spans="90:93" ht="16.5">
      <c r="CL1640" s="352"/>
      <c r="CM1640" s="353"/>
      <c r="CN1640" s="354"/>
      <c r="CO1640" s="354"/>
    </row>
    <row r="1641" spans="90:93" ht="16.5">
      <c r="CL1641" s="352"/>
      <c r="CM1641" s="353"/>
      <c r="CN1641" s="354"/>
      <c r="CO1641" s="354"/>
    </row>
    <row r="1642" spans="90:93" ht="16.5">
      <c r="CL1642" s="352"/>
      <c r="CM1642" s="353"/>
      <c r="CN1642" s="354"/>
      <c r="CO1642" s="354"/>
    </row>
    <row r="1643" spans="90:93" ht="16.5">
      <c r="CL1643" s="352"/>
      <c r="CM1643" s="353"/>
      <c r="CN1643" s="354"/>
      <c r="CO1643" s="354"/>
    </row>
    <row r="1644" spans="90:93" ht="16.5">
      <c r="CL1644" s="352"/>
      <c r="CM1644" s="353"/>
      <c r="CN1644" s="354"/>
      <c r="CO1644" s="354"/>
    </row>
    <row r="1645" spans="90:93" ht="16.5">
      <c r="CL1645" s="352"/>
      <c r="CM1645" s="353"/>
      <c r="CN1645" s="354"/>
      <c r="CO1645" s="354"/>
    </row>
    <row r="1646" spans="90:93" ht="16.5">
      <c r="CL1646" s="352"/>
      <c r="CM1646" s="353"/>
      <c r="CN1646" s="354"/>
      <c r="CO1646" s="354"/>
    </row>
    <row r="1647" spans="90:93" ht="16.5">
      <c r="CL1647" s="352"/>
      <c r="CM1647" s="353"/>
      <c r="CN1647" s="354"/>
      <c r="CO1647" s="354"/>
    </row>
    <row r="1648" spans="90:93" ht="16.5">
      <c r="CL1648" s="352"/>
      <c r="CM1648" s="353"/>
      <c r="CN1648" s="354"/>
      <c r="CO1648" s="354"/>
    </row>
    <row r="1649" spans="90:93" ht="16.5">
      <c r="CL1649" s="352"/>
      <c r="CM1649" s="353"/>
      <c r="CN1649" s="354"/>
      <c r="CO1649" s="354"/>
    </row>
    <row r="1650" spans="90:93" ht="16.5">
      <c r="CL1650" s="352"/>
      <c r="CM1650" s="353"/>
      <c r="CN1650" s="354"/>
      <c r="CO1650" s="354"/>
    </row>
    <row r="1651" spans="90:93" ht="16.5">
      <c r="CL1651" s="352"/>
      <c r="CM1651" s="353"/>
      <c r="CN1651" s="354"/>
      <c r="CO1651" s="354"/>
    </row>
    <row r="1652" spans="90:93" ht="16.5">
      <c r="CL1652" s="352"/>
      <c r="CM1652" s="353"/>
      <c r="CN1652" s="354"/>
      <c r="CO1652" s="354"/>
    </row>
    <row r="1653" spans="90:93" ht="16.5">
      <c r="CL1653" s="352"/>
      <c r="CM1653" s="353"/>
      <c r="CN1653" s="354"/>
      <c r="CO1653" s="354"/>
    </row>
    <row r="1654" spans="90:93" ht="16.5">
      <c r="CL1654" s="352"/>
      <c r="CM1654" s="353"/>
      <c r="CN1654" s="354"/>
      <c r="CO1654" s="354"/>
    </row>
    <row r="1655" spans="90:93" ht="16.5">
      <c r="CL1655" s="352"/>
      <c r="CM1655" s="353"/>
      <c r="CN1655" s="354"/>
      <c r="CO1655" s="354"/>
    </row>
    <row r="1656" spans="90:93" ht="16.5">
      <c r="CL1656" s="352"/>
      <c r="CM1656" s="353"/>
      <c r="CN1656" s="354"/>
      <c r="CO1656" s="354"/>
    </row>
    <row r="1657" spans="90:93" ht="16.5">
      <c r="CL1657" s="352"/>
      <c r="CM1657" s="353"/>
      <c r="CN1657" s="354"/>
      <c r="CO1657" s="354"/>
    </row>
    <row r="1658" spans="90:93" ht="16.5">
      <c r="CL1658" s="352"/>
      <c r="CM1658" s="353"/>
      <c r="CN1658" s="354"/>
      <c r="CO1658" s="354"/>
    </row>
    <row r="1659" spans="90:93" ht="16.5">
      <c r="CL1659" s="352"/>
      <c r="CM1659" s="353"/>
      <c r="CN1659" s="354"/>
      <c r="CO1659" s="354"/>
    </row>
    <row r="1660" spans="90:93" ht="16.5">
      <c r="CL1660" s="352"/>
      <c r="CM1660" s="353"/>
      <c r="CN1660" s="354"/>
      <c r="CO1660" s="354"/>
    </row>
    <row r="1661" spans="90:93" ht="16.5">
      <c r="CL1661" s="352"/>
      <c r="CM1661" s="353"/>
      <c r="CN1661" s="354"/>
      <c r="CO1661" s="354"/>
    </row>
    <row r="1662" spans="90:93" ht="16.5">
      <c r="CL1662" s="352"/>
      <c r="CM1662" s="353"/>
      <c r="CN1662" s="354"/>
      <c r="CO1662" s="354"/>
    </row>
    <row r="1663" spans="90:93" ht="16.5">
      <c r="CL1663" s="352"/>
      <c r="CM1663" s="353"/>
      <c r="CN1663" s="354"/>
      <c r="CO1663" s="354"/>
    </row>
    <row r="1664" spans="90:93" ht="16.5">
      <c r="CL1664" s="352"/>
      <c r="CM1664" s="353"/>
      <c r="CN1664" s="354"/>
      <c r="CO1664" s="354"/>
    </row>
    <row r="1665" spans="90:93" ht="16.5">
      <c r="CL1665" s="352"/>
      <c r="CM1665" s="353"/>
      <c r="CN1665" s="354"/>
      <c r="CO1665" s="354"/>
    </row>
    <row r="1666" spans="90:93" ht="16.5">
      <c r="CL1666" s="352"/>
      <c r="CM1666" s="353"/>
      <c r="CN1666" s="354"/>
      <c r="CO1666" s="354"/>
    </row>
    <row r="1667" spans="90:93" ht="16.5">
      <c r="CL1667" s="352"/>
      <c r="CM1667" s="353"/>
      <c r="CN1667" s="354"/>
      <c r="CO1667" s="354"/>
    </row>
    <row r="1668" spans="90:93" ht="16.5">
      <c r="CL1668" s="352"/>
      <c r="CM1668" s="353"/>
      <c r="CN1668" s="354"/>
      <c r="CO1668" s="354"/>
    </row>
    <row r="1669" spans="90:93" ht="16.5">
      <c r="CL1669" s="352"/>
      <c r="CM1669" s="353"/>
      <c r="CN1669" s="354"/>
      <c r="CO1669" s="354"/>
    </row>
    <row r="1670" spans="90:93" ht="16.5">
      <c r="CL1670" s="352"/>
      <c r="CM1670" s="353"/>
      <c r="CN1670" s="354"/>
      <c r="CO1670" s="354"/>
    </row>
    <row r="1671" spans="90:93" ht="16.5">
      <c r="CL1671" s="352"/>
      <c r="CM1671" s="353"/>
      <c r="CN1671" s="354"/>
      <c r="CO1671" s="354"/>
    </row>
    <row r="1672" spans="90:93" ht="16.5">
      <c r="CL1672" s="352"/>
      <c r="CM1672" s="353"/>
      <c r="CN1672" s="354"/>
      <c r="CO1672" s="354"/>
    </row>
    <row r="1673" spans="90:93" ht="16.5">
      <c r="CL1673" s="352"/>
      <c r="CM1673" s="353"/>
      <c r="CN1673" s="354"/>
      <c r="CO1673" s="354"/>
    </row>
    <row r="1674" spans="90:93" ht="16.5">
      <c r="CL1674" s="352"/>
      <c r="CM1674" s="353"/>
      <c r="CN1674" s="354"/>
      <c r="CO1674" s="354"/>
    </row>
    <row r="1675" spans="90:93" ht="16.5">
      <c r="CL1675" s="352"/>
      <c r="CM1675" s="353"/>
      <c r="CN1675" s="354"/>
      <c r="CO1675" s="354"/>
    </row>
    <row r="1676" spans="90:93" ht="16.5">
      <c r="CL1676" s="352"/>
      <c r="CM1676" s="353"/>
      <c r="CN1676" s="354"/>
      <c r="CO1676" s="354"/>
    </row>
    <row r="1677" spans="90:93" ht="16.5">
      <c r="CL1677" s="352"/>
      <c r="CM1677" s="353"/>
      <c r="CN1677" s="354"/>
      <c r="CO1677" s="354"/>
    </row>
    <row r="1678" spans="90:93" ht="16.5">
      <c r="CL1678" s="352"/>
      <c r="CM1678" s="353"/>
      <c r="CN1678" s="354"/>
      <c r="CO1678" s="354"/>
    </row>
    <row r="1679" spans="90:93" ht="16.5">
      <c r="CL1679" s="352"/>
      <c r="CM1679" s="353"/>
      <c r="CN1679" s="354"/>
      <c r="CO1679" s="354"/>
    </row>
    <row r="1680" spans="90:93" ht="16.5">
      <c r="CL1680" s="352"/>
      <c r="CM1680" s="353"/>
      <c r="CN1680" s="354"/>
      <c r="CO1680" s="354"/>
    </row>
    <row r="1681" spans="90:93" ht="16.5">
      <c r="CL1681" s="352"/>
      <c r="CM1681" s="353"/>
      <c r="CN1681" s="354"/>
      <c r="CO1681" s="354"/>
    </row>
    <row r="1682" spans="90:93" ht="16.5">
      <c r="CL1682" s="352"/>
      <c r="CM1682" s="353"/>
      <c r="CN1682" s="354"/>
      <c r="CO1682" s="354"/>
    </row>
    <row r="1683" spans="90:93" ht="16.5">
      <c r="CL1683" s="352"/>
      <c r="CM1683" s="353"/>
      <c r="CN1683" s="354"/>
      <c r="CO1683" s="354"/>
    </row>
    <row r="1684" spans="90:93" ht="16.5">
      <c r="CL1684" s="352"/>
      <c r="CM1684" s="353"/>
      <c r="CN1684" s="354"/>
      <c r="CO1684" s="354"/>
    </row>
    <row r="1685" spans="90:93" ht="16.5">
      <c r="CL1685" s="352"/>
      <c r="CM1685" s="353"/>
      <c r="CN1685" s="354"/>
      <c r="CO1685" s="354"/>
    </row>
    <row r="1686" spans="90:93" ht="16.5">
      <c r="CL1686" s="352"/>
      <c r="CM1686" s="353"/>
      <c r="CN1686" s="354"/>
      <c r="CO1686" s="354"/>
    </row>
    <row r="1687" spans="90:93" ht="16.5">
      <c r="CL1687" s="352"/>
      <c r="CM1687" s="353"/>
      <c r="CN1687" s="354"/>
      <c r="CO1687" s="354"/>
    </row>
    <row r="1688" spans="90:93" ht="16.5">
      <c r="CL1688" s="352"/>
      <c r="CM1688" s="353"/>
      <c r="CN1688" s="354"/>
      <c r="CO1688" s="354"/>
    </row>
    <row r="1689" spans="90:93" ht="16.5">
      <c r="CL1689" s="352"/>
      <c r="CM1689" s="353"/>
      <c r="CN1689" s="354"/>
      <c r="CO1689" s="354"/>
    </row>
    <row r="1690" spans="90:93" ht="16.5">
      <c r="CL1690" s="352"/>
      <c r="CM1690" s="353"/>
      <c r="CN1690" s="354"/>
      <c r="CO1690" s="354"/>
    </row>
    <row r="1691" spans="90:93" ht="16.5">
      <c r="CL1691" s="352"/>
      <c r="CM1691" s="353"/>
      <c r="CN1691" s="354"/>
      <c r="CO1691" s="354"/>
    </row>
    <row r="1692" spans="90:93" ht="16.5">
      <c r="CL1692" s="352"/>
      <c r="CM1692" s="353"/>
      <c r="CN1692" s="354"/>
      <c r="CO1692" s="354"/>
    </row>
    <row r="1693" spans="90:93" ht="16.5">
      <c r="CL1693" s="352"/>
      <c r="CM1693" s="353"/>
      <c r="CN1693" s="354"/>
      <c r="CO1693" s="354"/>
    </row>
    <row r="1694" spans="90:93" ht="16.5">
      <c r="CL1694" s="352"/>
      <c r="CM1694" s="353"/>
      <c r="CN1694" s="354"/>
      <c r="CO1694" s="354"/>
    </row>
    <row r="1695" spans="90:93" ht="16.5">
      <c r="CL1695" s="352"/>
      <c r="CM1695" s="353"/>
      <c r="CN1695" s="354"/>
      <c r="CO1695" s="354"/>
    </row>
    <row r="1696" spans="90:93" ht="16.5">
      <c r="CL1696" s="352"/>
      <c r="CM1696" s="353"/>
      <c r="CN1696" s="354"/>
      <c r="CO1696" s="354"/>
    </row>
    <row r="1697" spans="90:93" ht="16.5">
      <c r="CL1697" s="352"/>
      <c r="CM1697" s="353"/>
      <c r="CN1697" s="354"/>
      <c r="CO1697" s="354"/>
    </row>
    <row r="1698" spans="90:93" ht="16.5">
      <c r="CL1698" s="352"/>
      <c r="CM1698" s="353"/>
      <c r="CN1698" s="354"/>
      <c r="CO1698" s="354"/>
    </row>
    <row r="1699" spans="90:93" ht="16.5">
      <c r="CL1699" s="352"/>
      <c r="CM1699" s="353"/>
      <c r="CN1699" s="354"/>
      <c r="CO1699" s="354"/>
    </row>
    <row r="1700" spans="90:93" ht="16.5">
      <c r="CL1700" s="352"/>
      <c r="CM1700" s="353"/>
      <c r="CN1700" s="354"/>
      <c r="CO1700" s="354"/>
    </row>
    <row r="1701" spans="90:93" ht="16.5">
      <c r="CL1701" s="352"/>
      <c r="CM1701" s="353"/>
      <c r="CN1701" s="354"/>
      <c r="CO1701" s="354"/>
    </row>
    <row r="1702" spans="90:93" ht="16.5">
      <c r="CL1702" s="352"/>
      <c r="CM1702" s="353"/>
      <c r="CN1702" s="354"/>
      <c r="CO1702" s="354"/>
    </row>
    <row r="1703" spans="90:93" ht="16.5">
      <c r="CL1703" s="352"/>
      <c r="CM1703" s="353"/>
      <c r="CN1703" s="354"/>
      <c r="CO1703" s="354"/>
    </row>
    <row r="1704" spans="90:93" ht="16.5">
      <c r="CL1704" s="352"/>
      <c r="CM1704" s="353"/>
      <c r="CN1704" s="354"/>
      <c r="CO1704" s="354"/>
    </row>
    <row r="1705" spans="90:93" ht="16.5">
      <c r="CL1705" s="352"/>
      <c r="CM1705" s="353"/>
      <c r="CN1705" s="354"/>
      <c r="CO1705" s="354"/>
    </row>
    <row r="1706" spans="90:93" ht="16.5">
      <c r="CL1706" s="352"/>
      <c r="CM1706" s="353"/>
      <c r="CN1706" s="354"/>
      <c r="CO1706" s="354"/>
    </row>
    <row r="1707" spans="90:93" ht="16.5">
      <c r="CL1707" s="352"/>
      <c r="CM1707" s="353"/>
      <c r="CN1707" s="354"/>
      <c r="CO1707" s="354"/>
    </row>
    <row r="1708" spans="90:93" ht="16.5">
      <c r="CL1708" s="352"/>
      <c r="CM1708" s="353"/>
      <c r="CN1708" s="354"/>
      <c r="CO1708" s="354"/>
    </row>
    <row r="1709" spans="90:93" ht="16.5">
      <c r="CL1709" s="352"/>
      <c r="CM1709" s="353"/>
      <c r="CN1709" s="354"/>
      <c r="CO1709" s="354"/>
    </row>
    <row r="1710" spans="90:93" ht="16.5">
      <c r="CL1710" s="352"/>
      <c r="CM1710" s="353"/>
      <c r="CN1710" s="354"/>
      <c r="CO1710" s="354"/>
    </row>
    <row r="1711" spans="90:93" ht="16.5">
      <c r="CL1711" s="352"/>
      <c r="CM1711" s="353"/>
      <c r="CN1711" s="354"/>
      <c r="CO1711" s="354"/>
    </row>
    <row r="1712" spans="90:93" ht="16.5">
      <c r="CL1712" s="352"/>
      <c r="CM1712" s="353"/>
      <c r="CN1712" s="354"/>
      <c r="CO1712" s="354"/>
    </row>
    <row r="1713" spans="90:93" ht="16.5">
      <c r="CL1713" s="352"/>
      <c r="CM1713" s="353"/>
      <c r="CN1713" s="354"/>
      <c r="CO1713" s="354"/>
    </row>
    <row r="1714" spans="90:93" ht="16.5">
      <c r="CL1714" s="352"/>
      <c r="CM1714" s="353"/>
      <c r="CN1714" s="354"/>
      <c r="CO1714" s="354"/>
    </row>
    <row r="1715" spans="90:93" ht="16.5">
      <c r="CL1715" s="352"/>
      <c r="CM1715" s="353"/>
      <c r="CN1715" s="354"/>
      <c r="CO1715" s="354"/>
    </row>
    <row r="1716" spans="90:93" ht="16.5">
      <c r="CL1716" s="352"/>
      <c r="CM1716" s="353"/>
      <c r="CN1716" s="354"/>
      <c r="CO1716" s="354"/>
    </row>
    <row r="1717" spans="90:93" ht="16.5">
      <c r="CL1717" s="352"/>
      <c r="CM1717" s="353"/>
      <c r="CN1717" s="354"/>
      <c r="CO1717" s="354"/>
    </row>
    <row r="1718" spans="90:93" ht="16.5">
      <c r="CL1718" s="352"/>
      <c r="CM1718" s="353"/>
      <c r="CN1718" s="354"/>
      <c r="CO1718" s="354"/>
    </row>
    <row r="1719" spans="90:93" ht="16.5">
      <c r="CL1719" s="352"/>
      <c r="CM1719" s="353"/>
      <c r="CN1719" s="354"/>
      <c r="CO1719" s="354"/>
    </row>
    <row r="1720" spans="90:93" ht="16.5">
      <c r="CL1720" s="352"/>
      <c r="CM1720" s="353"/>
      <c r="CN1720" s="354"/>
      <c r="CO1720" s="354"/>
    </row>
    <row r="1721" spans="90:93" ht="16.5">
      <c r="CL1721" s="352"/>
      <c r="CM1721" s="353"/>
      <c r="CN1721" s="354"/>
      <c r="CO1721" s="354"/>
    </row>
    <row r="1722" spans="90:93" ht="16.5">
      <c r="CL1722" s="352"/>
      <c r="CM1722" s="353"/>
      <c r="CN1722" s="354"/>
      <c r="CO1722" s="354"/>
    </row>
    <row r="1723" spans="90:93" ht="16.5">
      <c r="CL1723" s="352"/>
      <c r="CM1723" s="353"/>
      <c r="CN1723" s="354"/>
      <c r="CO1723" s="354"/>
    </row>
    <row r="1724" spans="90:93" ht="16.5">
      <c r="CL1724" s="352"/>
      <c r="CM1724" s="353"/>
      <c r="CN1724" s="354"/>
      <c r="CO1724" s="354"/>
    </row>
    <row r="1725" spans="90:93" ht="16.5">
      <c r="CL1725" s="352"/>
      <c r="CM1725" s="353"/>
      <c r="CN1725" s="354"/>
      <c r="CO1725" s="354"/>
    </row>
    <row r="1726" spans="90:93" ht="16.5">
      <c r="CL1726" s="352"/>
      <c r="CM1726" s="353"/>
      <c r="CN1726" s="354"/>
      <c r="CO1726" s="354"/>
    </row>
    <row r="1727" spans="90:93" ht="16.5">
      <c r="CL1727" s="352"/>
      <c r="CM1727" s="353"/>
      <c r="CN1727" s="354"/>
      <c r="CO1727" s="354"/>
    </row>
    <row r="1728" spans="90:93" ht="16.5">
      <c r="CL1728" s="352"/>
      <c r="CM1728" s="353"/>
      <c r="CN1728" s="354"/>
      <c r="CO1728" s="354"/>
    </row>
    <row r="1729" spans="90:93" ht="16.5">
      <c r="CL1729" s="352"/>
      <c r="CM1729" s="353"/>
      <c r="CN1729" s="354"/>
      <c r="CO1729" s="354"/>
    </row>
    <row r="1730" spans="90:93" ht="16.5">
      <c r="CL1730" s="352"/>
      <c r="CM1730" s="353"/>
      <c r="CN1730" s="354"/>
      <c r="CO1730" s="354"/>
    </row>
    <row r="1731" spans="90:93" ht="16.5">
      <c r="CL1731" s="352"/>
      <c r="CM1731" s="353"/>
      <c r="CN1731" s="354"/>
      <c r="CO1731" s="354"/>
    </row>
    <row r="1732" spans="90:93" ht="16.5">
      <c r="CL1732" s="352"/>
      <c r="CM1732" s="353"/>
      <c r="CN1732" s="354"/>
      <c r="CO1732" s="354"/>
    </row>
    <row r="1733" spans="90:93" ht="16.5">
      <c r="CL1733" s="352"/>
      <c r="CM1733" s="353"/>
      <c r="CN1733" s="354"/>
      <c r="CO1733" s="354"/>
    </row>
    <row r="1734" spans="90:93" ht="16.5">
      <c r="CL1734" s="352"/>
      <c r="CM1734" s="353"/>
      <c r="CN1734" s="354"/>
      <c r="CO1734" s="354"/>
    </row>
    <row r="1735" spans="90:93" ht="16.5">
      <c r="CL1735" s="352"/>
      <c r="CM1735" s="353"/>
      <c r="CN1735" s="354"/>
      <c r="CO1735" s="354"/>
    </row>
    <row r="1736" spans="90:93" ht="16.5">
      <c r="CL1736" s="352"/>
      <c r="CM1736" s="353"/>
      <c r="CN1736" s="354"/>
      <c r="CO1736" s="354"/>
    </row>
    <row r="1737" spans="90:93" ht="16.5">
      <c r="CL1737" s="352"/>
      <c r="CM1737" s="353"/>
      <c r="CN1737" s="354"/>
      <c r="CO1737" s="354"/>
    </row>
    <row r="1738" spans="90:93" ht="16.5">
      <c r="CL1738" s="352"/>
      <c r="CM1738" s="353"/>
      <c r="CN1738" s="354"/>
      <c r="CO1738" s="354"/>
    </row>
    <row r="1739" spans="90:93" ht="16.5">
      <c r="CL1739" s="352"/>
      <c r="CM1739" s="353"/>
      <c r="CN1739" s="354"/>
      <c r="CO1739" s="354"/>
    </row>
    <row r="1740" spans="90:93" ht="16.5">
      <c r="CL1740" s="352"/>
      <c r="CM1740" s="353"/>
      <c r="CN1740" s="354"/>
      <c r="CO1740" s="354"/>
    </row>
    <row r="1741" spans="90:93" ht="16.5">
      <c r="CL1741" s="352"/>
      <c r="CM1741" s="353"/>
      <c r="CN1741" s="354"/>
      <c r="CO1741" s="354"/>
    </row>
    <row r="1742" spans="90:93" ht="16.5">
      <c r="CL1742" s="352"/>
      <c r="CM1742" s="353"/>
      <c r="CN1742" s="354"/>
      <c r="CO1742" s="354"/>
    </row>
    <row r="1743" spans="90:93" ht="16.5">
      <c r="CL1743" s="352"/>
      <c r="CM1743" s="353"/>
      <c r="CN1743" s="354"/>
      <c r="CO1743" s="354"/>
    </row>
    <row r="1744" spans="90:93" ht="16.5">
      <c r="CL1744" s="352"/>
      <c r="CM1744" s="353"/>
      <c r="CN1744" s="354"/>
      <c r="CO1744" s="354"/>
    </row>
    <row r="1745" spans="90:93" ht="16.5">
      <c r="CL1745" s="352"/>
      <c r="CM1745" s="353"/>
      <c r="CN1745" s="354"/>
      <c r="CO1745" s="354"/>
    </row>
    <row r="1746" spans="90:93" ht="16.5">
      <c r="CL1746" s="352"/>
      <c r="CM1746" s="353"/>
      <c r="CN1746" s="354"/>
      <c r="CO1746" s="354"/>
    </row>
    <row r="1747" spans="90:93" ht="16.5">
      <c r="CL1747" s="352"/>
      <c r="CM1747" s="353"/>
      <c r="CN1747" s="354"/>
      <c r="CO1747" s="354"/>
    </row>
    <row r="1748" spans="90:93" ht="16.5">
      <c r="CL1748" s="352"/>
      <c r="CM1748" s="353"/>
      <c r="CN1748" s="354"/>
      <c r="CO1748" s="354"/>
    </row>
    <row r="1749" spans="90:93" ht="16.5">
      <c r="CL1749" s="352"/>
      <c r="CM1749" s="353"/>
      <c r="CN1749" s="354"/>
      <c r="CO1749" s="354"/>
    </row>
    <row r="1750" spans="90:93" ht="16.5">
      <c r="CL1750" s="352"/>
      <c r="CM1750" s="353"/>
      <c r="CN1750" s="354"/>
      <c r="CO1750" s="354"/>
    </row>
    <row r="1751" spans="90:93" ht="16.5">
      <c r="CL1751" s="352"/>
      <c r="CM1751" s="353"/>
      <c r="CN1751" s="354"/>
      <c r="CO1751" s="354"/>
    </row>
    <row r="1752" spans="90:93" ht="16.5">
      <c r="CL1752" s="352"/>
      <c r="CM1752" s="353"/>
      <c r="CN1752" s="354"/>
      <c r="CO1752" s="354"/>
    </row>
    <row r="1753" spans="90:93" ht="16.5">
      <c r="CL1753" s="352"/>
      <c r="CM1753" s="353"/>
      <c r="CN1753" s="354"/>
      <c r="CO1753" s="354"/>
    </row>
    <row r="1754" spans="90:93" ht="16.5">
      <c r="CL1754" s="352"/>
      <c r="CM1754" s="353"/>
      <c r="CN1754" s="354"/>
      <c r="CO1754" s="354"/>
    </row>
    <row r="1755" spans="90:93" ht="16.5">
      <c r="CL1755" s="352"/>
      <c r="CM1755" s="353"/>
      <c r="CN1755" s="354"/>
      <c r="CO1755" s="354"/>
    </row>
    <row r="1756" spans="90:93" ht="16.5">
      <c r="CL1756" s="352"/>
      <c r="CM1756" s="353"/>
      <c r="CN1756" s="354"/>
      <c r="CO1756" s="354"/>
    </row>
    <row r="1757" spans="90:93" ht="16.5">
      <c r="CL1757" s="352"/>
      <c r="CM1757" s="353"/>
      <c r="CN1757" s="354"/>
      <c r="CO1757" s="354"/>
    </row>
    <row r="1758" spans="90:93" ht="16.5">
      <c r="CL1758" s="352"/>
      <c r="CM1758" s="353"/>
      <c r="CN1758" s="354"/>
      <c r="CO1758" s="354"/>
    </row>
    <row r="1759" spans="90:93" ht="16.5">
      <c r="CL1759" s="352"/>
      <c r="CM1759" s="353"/>
      <c r="CN1759" s="354"/>
      <c r="CO1759" s="354"/>
    </row>
    <row r="1760" spans="90:93" ht="16.5">
      <c r="CL1760" s="352"/>
      <c r="CM1760" s="353"/>
      <c r="CN1760" s="354"/>
      <c r="CO1760" s="354"/>
    </row>
    <row r="1761" spans="90:93" ht="16.5">
      <c r="CL1761" s="352"/>
      <c r="CM1761" s="353"/>
      <c r="CN1761" s="354"/>
      <c r="CO1761" s="354"/>
    </row>
    <row r="1762" spans="90:93" ht="16.5">
      <c r="CL1762" s="352"/>
      <c r="CM1762" s="353"/>
      <c r="CN1762" s="354"/>
      <c r="CO1762" s="354"/>
    </row>
    <row r="1763" spans="90:93" ht="16.5">
      <c r="CL1763" s="352"/>
      <c r="CM1763" s="353"/>
      <c r="CN1763" s="354"/>
      <c r="CO1763" s="354"/>
    </row>
    <row r="1764" spans="90:93" ht="16.5">
      <c r="CL1764" s="352"/>
      <c r="CM1764" s="353"/>
      <c r="CN1764" s="354"/>
      <c r="CO1764" s="354"/>
    </row>
    <row r="1765" spans="90:93" ht="16.5">
      <c r="CL1765" s="352"/>
      <c r="CM1765" s="353"/>
      <c r="CN1765" s="354"/>
      <c r="CO1765" s="354"/>
    </row>
    <row r="1766" spans="90:93" ht="16.5">
      <c r="CL1766" s="352"/>
      <c r="CM1766" s="353"/>
      <c r="CN1766" s="354"/>
      <c r="CO1766" s="354"/>
    </row>
    <row r="1767" spans="90:93" ht="16.5">
      <c r="CL1767" s="352"/>
      <c r="CM1767" s="353"/>
      <c r="CN1767" s="354"/>
      <c r="CO1767" s="354"/>
    </row>
    <row r="1768" spans="90:93" ht="16.5">
      <c r="CL1768" s="352"/>
      <c r="CM1768" s="353"/>
      <c r="CN1768" s="354"/>
      <c r="CO1768" s="354"/>
    </row>
    <row r="1769" spans="90:93" ht="16.5">
      <c r="CL1769" s="352"/>
      <c r="CM1769" s="353"/>
      <c r="CN1769" s="354"/>
      <c r="CO1769" s="354"/>
    </row>
    <row r="1770" spans="90:93" ht="16.5">
      <c r="CL1770" s="352"/>
      <c r="CM1770" s="353"/>
      <c r="CN1770" s="354"/>
      <c r="CO1770" s="354"/>
    </row>
    <row r="1771" spans="90:93" ht="16.5">
      <c r="CL1771" s="352"/>
      <c r="CM1771" s="353"/>
      <c r="CN1771" s="354"/>
      <c r="CO1771" s="354"/>
    </row>
    <row r="1772" spans="90:93" ht="16.5">
      <c r="CL1772" s="352"/>
      <c r="CM1772" s="353"/>
      <c r="CN1772" s="354"/>
      <c r="CO1772" s="354"/>
    </row>
    <row r="1773" spans="90:93" ht="16.5">
      <c r="CL1773" s="352"/>
      <c r="CM1773" s="353"/>
      <c r="CN1773" s="354"/>
      <c r="CO1773" s="354"/>
    </row>
    <row r="1774" spans="90:93" ht="16.5">
      <c r="CL1774" s="352"/>
      <c r="CM1774" s="353"/>
      <c r="CN1774" s="354"/>
      <c r="CO1774" s="354"/>
    </row>
    <row r="1775" spans="90:93" ht="16.5">
      <c r="CL1775" s="352"/>
      <c r="CM1775" s="353"/>
      <c r="CN1775" s="354"/>
      <c r="CO1775" s="354"/>
    </row>
    <row r="1776" spans="90:93" ht="16.5">
      <c r="CL1776" s="352"/>
      <c r="CM1776" s="353"/>
      <c r="CN1776" s="354"/>
      <c r="CO1776" s="354"/>
    </row>
    <row r="1777" spans="90:93" ht="16.5">
      <c r="CL1777" s="352"/>
      <c r="CM1777" s="353"/>
      <c r="CN1777" s="354"/>
      <c r="CO1777" s="354"/>
    </row>
    <row r="1778" spans="90:93" ht="16.5">
      <c r="CL1778" s="352"/>
      <c r="CM1778" s="353"/>
      <c r="CN1778" s="354"/>
      <c r="CO1778" s="354"/>
    </row>
    <row r="1779" spans="90:93" ht="16.5">
      <c r="CL1779" s="352"/>
      <c r="CM1779" s="353"/>
      <c r="CN1779" s="354"/>
      <c r="CO1779" s="354"/>
    </row>
    <row r="1780" spans="90:93" ht="16.5">
      <c r="CL1780" s="352"/>
      <c r="CM1780" s="353"/>
      <c r="CN1780" s="354"/>
      <c r="CO1780" s="354"/>
    </row>
    <row r="1781" spans="90:93" ht="16.5">
      <c r="CL1781" s="352"/>
      <c r="CM1781" s="353"/>
      <c r="CN1781" s="354"/>
      <c r="CO1781" s="354"/>
    </row>
    <row r="1782" spans="90:93" ht="16.5">
      <c r="CL1782" s="352"/>
      <c r="CM1782" s="353"/>
      <c r="CN1782" s="354"/>
      <c r="CO1782" s="354"/>
    </row>
    <row r="1783" spans="90:93" ht="16.5">
      <c r="CL1783" s="352"/>
      <c r="CM1783" s="353"/>
      <c r="CN1783" s="354"/>
      <c r="CO1783" s="354"/>
    </row>
    <row r="1784" spans="90:93" ht="16.5">
      <c r="CL1784" s="352"/>
      <c r="CM1784" s="353"/>
      <c r="CN1784" s="354"/>
      <c r="CO1784" s="354"/>
    </row>
    <row r="1785" spans="90:93" ht="16.5">
      <c r="CL1785" s="352"/>
      <c r="CM1785" s="353"/>
      <c r="CN1785" s="354"/>
      <c r="CO1785" s="354"/>
    </row>
    <row r="1786" spans="90:93" ht="16.5">
      <c r="CL1786" s="352"/>
      <c r="CM1786" s="353"/>
      <c r="CN1786" s="354"/>
      <c r="CO1786" s="354"/>
    </row>
    <row r="1787" spans="90:93" ht="16.5">
      <c r="CL1787" s="352"/>
      <c r="CM1787" s="353"/>
      <c r="CN1787" s="354"/>
      <c r="CO1787" s="354"/>
    </row>
    <row r="1788" spans="90:93" ht="16.5">
      <c r="CL1788" s="352"/>
      <c r="CM1788" s="353"/>
      <c r="CN1788" s="354"/>
      <c r="CO1788" s="354"/>
    </row>
    <row r="1789" spans="90:93" ht="16.5">
      <c r="CL1789" s="352"/>
      <c r="CM1789" s="353"/>
      <c r="CN1789" s="354"/>
      <c r="CO1789" s="354"/>
    </row>
    <row r="1790" spans="90:93" ht="16.5">
      <c r="CL1790" s="352"/>
      <c r="CM1790" s="353"/>
      <c r="CN1790" s="354"/>
      <c r="CO1790" s="354"/>
    </row>
    <row r="1791" spans="90:93" ht="16.5">
      <c r="CL1791" s="352"/>
      <c r="CM1791" s="353"/>
      <c r="CN1791" s="354"/>
      <c r="CO1791" s="354"/>
    </row>
    <row r="1792" spans="90:93" ht="16.5">
      <c r="CL1792" s="352"/>
      <c r="CM1792" s="353"/>
      <c r="CN1792" s="354"/>
      <c r="CO1792" s="354"/>
    </row>
    <row r="1793" spans="90:93" ht="16.5">
      <c r="CL1793" s="352"/>
      <c r="CM1793" s="353"/>
      <c r="CN1793" s="354"/>
      <c r="CO1793" s="354"/>
    </row>
    <row r="1794" spans="90:93" ht="16.5">
      <c r="CL1794" s="352"/>
      <c r="CM1794" s="353"/>
      <c r="CN1794" s="354"/>
      <c r="CO1794" s="354"/>
    </row>
    <row r="1795" spans="90:93" ht="16.5">
      <c r="CL1795" s="352"/>
      <c r="CM1795" s="353"/>
      <c r="CN1795" s="354"/>
      <c r="CO1795" s="354"/>
    </row>
    <row r="1796" spans="90:93" ht="16.5">
      <c r="CL1796" s="352"/>
      <c r="CM1796" s="353"/>
      <c r="CN1796" s="354"/>
      <c r="CO1796" s="354"/>
    </row>
    <row r="1797" spans="90:93" ht="16.5">
      <c r="CL1797" s="352"/>
      <c r="CM1797" s="353"/>
      <c r="CN1797" s="354"/>
      <c r="CO1797" s="354"/>
    </row>
    <row r="1798" spans="90:93" ht="16.5">
      <c r="CL1798" s="352"/>
      <c r="CM1798" s="353"/>
      <c r="CN1798" s="354"/>
      <c r="CO1798" s="354"/>
    </row>
    <row r="1799" spans="90:93" ht="16.5">
      <c r="CL1799" s="352"/>
      <c r="CM1799" s="353"/>
      <c r="CN1799" s="354"/>
      <c r="CO1799" s="354"/>
    </row>
    <row r="1800" spans="90:93" ht="16.5">
      <c r="CL1800" s="352"/>
      <c r="CM1800" s="353"/>
      <c r="CN1800" s="354"/>
      <c r="CO1800" s="354"/>
    </row>
    <row r="1801" spans="90:93" ht="16.5">
      <c r="CL1801" s="352"/>
      <c r="CM1801" s="353"/>
      <c r="CN1801" s="354"/>
      <c r="CO1801" s="354"/>
    </row>
    <row r="1802" spans="90:93" ht="16.5">
      <c r="CL1802" s="352"/>
      <c r="CM1802" s="353"/>
      <c r="CN1802" s="354"/>
      <c r="CO1802" s="354"/>
    </row>
    <row r="1803" spans="90:93" ht="16.5">
      <c r="CL1803" s="352"/>
      <c r="CM1803" s="353"/>
      <c r="CN1803" s="354"/>
      <c r="CO1803" s="354"/>
    </row>
    <row r="1804" spans="90:93" ht="16.5">
      <c r="CL1804" s="352"/>
      <c r="CM1804" s="353"/>
      <c r="CN1804" s="354"/>
      <c r="CO1804" s="354"/>
    </row>
    <row r="1805" spans="90:93" ht="16.5">
      <c r="CL1805" s="352"/>
      <c r="CM1805" s="353"/>
      <c r="CN1805" s="354"/>
      <c r="CO1805" s="354"/>
    </row>
    <row r="1806" spans="90:93" ht="16.5">
      <c r="CL1806" s="352"/>
      <c r="CM1806" s="353"/>
      <c r="CN1806" s="354"/>
      <c r="CO1806" s="354"/>
    </row>
    <row r="1807" spans="90:93" ht="16.5">
      <c r="CL1807" s="352"/>
      <c r="CM1807" s="353"/>
      <c r="CN1807" s="354"/>
      <c r="CO1807" s="354"/>
    </row>
    <row r="1808" spans="90:93" ht="16.5">
      <c r="CL1808" s="352"/>
      <c r="CM1808" s="353"/>
      <c r="CN1808" s="354"/>
      <c r="CO1808" s="354"/>
    </row>
    <row r="1809" spans="90:93" ht="16.5">
      <c r="CL1809" s="352"/>
      <c r="CM1809" s="353"/>
      <c r="CN1809" s="354"/>
      <c r="CO1809" s="354"/>
    </row>
    <row r="1810" spans="90:93" ht="16.5">
      <c r="CL1810" s="352"/>
      <c r="CM1810" s="353"/>
      <c r="CN1810" s="354"/>
      <c r="CO1810" s="354"/>
    </row>
    <row r="1811" spans="90:93" ht="16.5">
      <c r="CL1811" s="352"/>
      <c r="CM1811" s="353"/>
      <c r="CN1811" s="354"/>
      <c r="CO1811" s="354"/>
    </row>
    <row r="1812" spans="90:93" ht="16.5">
      <c r="CL1812" s="352"/>
      <c r="CM1812" s="353"/>
      <c r="CN1812" s="354"/>
      <c r="CO1812" s="354"/>
    </row>
    <row r="1813" spans="90:93" ht="16.5">
      <c r="CL1813" s="352"/>
      <c r="CM1813" s="353"/>
      <c r="CN1813" s="354"/>
      <c r="CO1813" s="354"/>
    </row>
    <row r="1814" spans="90:93" ht="16.5">
      <c r="CL1814" s="352"/>
      <c r="CM1814" s="353"/>
      <c r="CN1814" s="354"/>
      <c r="CO1814" s="354"/>
    </row>
    <row r="1815" spans="90:93" ht="16.5">
      <c r="CL1815" s="352"/>
      <c r="CM1815" s="353"/>
      <c r="CN1815" s="354"/>
      <c r="CO1815" s="354"/>
    </row>
    <row r="1816" spans="90:93" ht="16.5">
      <c r="CL1816" s="352"/>
      <c r="CM1816" s="353"/>
      <c r="CN1816" s="354"/>
      <c r="CO1816" s="354"/>
    </row>
    <row r="1817" spans="90:93" ht="16.5">
      <c r="CL1817" s="352"/>
      <c r="CM1817" s="353"/>
      <c r="CN1817" s="354"/>
      <c r="CO1817" s="354"/>
    </row>
    <row r="1818" spans="90:93" ht="16.5">
      <c r="CL1818" s="352"/>
      <c r="CM1818" s="353"/>
      <c r="CN1818" s="354"/>
      <c r="CO1818" s="354"/>
    </row>
    <row r="1819" spans="90:93" ht="16.5">
      <c r="CL1819" s="352"/>
      <c r="CM1819" s="353"/>
      <c r="CN1819" s="354"/>
      <c r="CO1819" s="354"/>
    </row>
    <row r="1820" spans="90:93" ht="16.5">
      <c r="CL1820" s="352"/>
      <c r="CM1820" s="353"/>
      <c r="CN1820" s="354"/>
      <c r="CO1820" s="354"/>
    </row>
    <row r="1821" spans="90:93" ht="16.5">
      <c r="CL1821" s="352"/>
      <c r="CM1821" s="353"/>
      <c r="CN1821" s="354"/>
      <c r="CO1821" s="354"/>
    </row>
    <row r="1822" spans="90:93" ht="16.5">
      <c r="CL1822" s="352"/>
      <c r="CM1822" s="353"/>
      <c r="CN1822" s="354"/>
      <c r="CO1822" s="354"/>
    </row>
    <row r="1823" spans="90:93" ht="16.5">
      <c r="CL1823" s="352"/>
      <c r="CM1823" s="353"/>
      <c r="CN1823" s="354"/>
      <c r="CO1823" s="354"/>
    </row>
    <row r="1824" spans="90:93" ht="16.5">
      <c r="CL1824" s="352"/>
      <c r="CM1824" s="353"/>
      <c r="CN1824" s="354"/>
      <c r="CO1824" s="354"/>
    </row>
    <row r="1825" spans="90:93" ht="16.5">
      <c r="CL1825" s="352"/>
      <c r="CM1825" s="353"/>
      <c r="CN1825" s="354"/>
      <c r="CO1825" s="354"/>
    </row>
    <row r="1826" spans="90:93" ht="16.5">
      <c r="CL1826" s="352"/>
      <c r="CM1826" s="353"/>
      <c r="CN1826" s="354"/>
      <c r="CO1826" s="354"/>
    </row>
    <row r="1827" spans="90:93" ht="16.5">
      <c r="CL1827" s="352"/>
      <c r="CM1827" s="353"/>
      <c r="CN1827" s="354"/>
      <c r="CO1827" s="354"/>
    </row>
    <row r="1828" spans="90:93" ht="16.5">
      <c r="CL1828" s="352"/>
      <c r="CM1828" s="353"/>
      <c r="CN1828" s="354"/>
      <c r="CO1828" s="354"/>
    </row>
    <row r="1829" spans="90:93" ht="16.5">
      <c r="CL1829" s="352"/>
      <c r="CM1829" s="353"/>
      <c r="CN1829" s="354"/>
      <c r="CO1829" s="354"/>
    </row>
    <row r="1830" spans="90:93" ht="16.5">
      <c r="CL1830" s="352"/>
      <c r="CM1830" s="353"/>
      <c r="CN1830" s="354"/>
      <c r="CO1830" s="354"/>
    </row>
    <row r="1831" spans="90:93" ht="16.5">
      <c r="CL1831" s="352"/>
      <c r="CM1831" s="353"/>
      <c r="CN1831" s="354"/>
      <c r="CO1831" s="354"/>
    </row>
    <row r="1832" spans="90:93" ht="16.5">
      <c r="CL1832" s="352"/>
      <c r="CM1832" s="353"/>
      <c r="CN1832" s="354"/>
      <c r="CO1832" s="354"/>
    </row>
    <row r="1833" spans="90:93" ht="16.5">
      <c r="CL1833" s="352"/>
      <c r="CM1833" s="353"/>
      <c r="CN1833" s="354"/>
      <c r="CO1833" s="354"/>
    </row>
    <row r="1834" spans="90:93" ht="16.5">
      <c r="CL1834" s="352"/>
      <c r="CM1834" s="353"/>
      <c r="CN1834" s="354"/>
      <c r="CO1834" s="354"/>
    </row>
    <row r="1835" spans="90:93" ht="16.5">
      <c r="CL1835" s="352"/>
      <c r="CM1835" s="353"/>
      <c r="CN1835" s="354"/>
      <c r="CO1835" s="354"/>
    </row>
    <row r="1836" spans="90:93" ht="16.5">
      <c r="CL1836" s="352"/>
      <c r="CM1836" s="353"/>
      <c r="CN1836" s="354"/>
      <c r="CO1836" s="354"/>
    </row>
    <row r="1837" spans="90:93" ht="16.5">
      <c r="CL1837" s="352"/>
      <c r="CM1837" s="353"/>
      <c r="CN1837" s="354"/>
      <c r="CO1837" s="354"/>
    </row>
    <row r="1838" spans="90:93" ht="16.5">
      <c r="CL1838" s="352"/>
      <c r="CM1838" s="353"/>
      <c r="CN1838" s="354"/>
      <c r="CO1838" s="354"/>
    </row>
    <row r="1839" spans="90:93" ht="16.5">
      <c r="CL1839" s="352"/>
      <c r="CM1839" s="353"/>
      <c r="CN1839" s="354"/>
      <c r="CO1839" s="354"/>
    </row>
    <row r="1840" spans="90:93" ht="16.5">
      <c r="CL1840" s="352"/>
      <c r="CM1840" s="353"/>
      <c r="CN1840" s="354"/>
      <c r="CO1840" s="354"/>
    </row>
    <row r="1841" spans="90:93" ht="16.5">
      <c r="CL1841" s="352"/>
      <c r="CM1841" s="353"/>
      <c r="CN1841" s="354"/>
      <c r="CO1841" s="354"/>
    </row>
    <row r="1842" spans="90:93" ht="16.5">
      <c r="CL1842" s="352"/>
      <c r="CM1842" s="353"/>
      <c r="CN1842" s="354"/>
      <c r="CO1842" s="354"/>
    </row>
    <row r="1843" spans="90:93" ht="16.5">
      <c r="CL1843" s="352"/>
      <c r="CM1843" s="353"/>
      <c r="CN1843" s="354"/>
      <c r="CO1843" s="354"/>
    </row>
    <row r="1844" spans="90:93" ht="16.5">
      <c r="CL1844" s="352"/>
      <c r="CM1844" s="353"/>
      <c r="CN1844" s="354"/>
      <c r="CO1844" s="354"/>
    </row>
    <row r="1845" spans="90:93" ht="16.5">
      <c r="CL1845" s="352"/>
      <c r="CM1845" s="353"/>
      <c r="CN1845" s="354"/>
      <c r="CO1845" s="354"/>
    </row>
    <row r="1846" spans="90:93" ht="16.5">
      <c r="CL1846" s="352"/>
      <c r="CM1846" s="353"/>
      <c r="CN1846" s="354"/>
      <c r="CO1846" s="354"/>
    </row>
    <row r="1847" spans="90:93" ht="16.5">
      <c r="CL1847" s="352"/>
      <c r="CM1847" s="353"/>
      <c r="CN1847" s="354"/>
      <c r="CO1847" s="354"/>
    </row>
    <row r="1848" spans="90:93" ht="16.5">
      <c r="CL1848" s="352"/>
      <c r="CM1848" s="353"/>
      <c r="CN1848" s="354"/>
      <c r="CO1848" s="354"/>
    </row>
    <row r="1849" spans="90:93" ht="16.5">
      <c r="CL1849" s="352"/>
      <c r="CM1849" s="353"/>
      <c r="CN1849" s="354"/>
      <c r="CO1849" s="354"/>
    </row>
    <row r="1850" spans="90:93" ht="16.5">
      <c r="CL1850" s="352"/>
      <c r="CM1850" s="353"/>
      <c r="CN1850" s="354"/>
      <c r="CO1850" s="354"/>
    </row>
    <row r="1851" spans="90:93" ht="16.5">
      <c r="CL1851" s="352"/>
      <c r="CM1851" s="353"/>
      <c r="CN1851" s="354"/>
      <c r="CO1851" s="354"/>
    </row>
    <row r="1852" spans="90:93" ht="16.5">
      <c r="CL1852" s="352"/>
      <c r="CM1852" s="353"/>
      <c r="CN1852" s="354"/>
      <c r="CO1852" s="354"/>
    </row>
    <row r="1853" spans="90:93" ht="16.5">
      <c r="CL1853" s="352"/>
      <c r="CM1853" s="353"/>
      <c r="CN1853" s="354"/>
      <c r="CO1853" s="354"/>
    </row>
    <row r="1854" spans="90:93" ht="16.5">
      <c r="CL1854" s="352"/>
      <c r="CM1854" s="353"/>
      <c r="CN1854" s="354"/>
      <c r="CO1854" s="354"/>
    </row>
    <row r="1855" spans="90:93" ht="16.5">
      <c r="CL1855" s="352"/>
      <c r="CM1855" s="353"/>
      <c r="CN1855" s="354"/>
      <c r="CO1855" s="354"/>
    </row>
    <row r="1856" spans="90:93" ht="16.5">
      <c r="CL1856" s="352"/>
      <c r="CM1856" s="353"/>
      <c r="CN1856" s="354"/>
      <c r="CO1856" s="354"/>
    </row>
    <row r="1857" spans="90:93" ht="16.5">
      <c r="CL1857" s="352"/>
      <c r="CM1857" s="353"/>
      <c r="CN1857" s="354"/>
      <c r="CO1857" s="354"/>
    </row>
    <row r="1858" spans="90:93" ht="16.5">
      <c r="CL1858" s="352"/>
      <c r="CM1858" s="353"/>
      <c r="CN1858" s="354"/>
      <c r="CO1858" s="354"/>
    </row>
    <row r="1859" spans="90:93" ht="16.5">
      <c r="CL1859" s="352"/>
      <c r="CM1859" s="353"/>
      <c r="CN1859" s="354"/>
      <c r="CO1859" s="354"/>
    </row>
    <row r="1860" spans="90:93" ht="16.5">
      <c r="CL1860" s="352"/>
      <c r="CM1860" s="353"/>
      <c r="CN1860" s="354"/>
      <c r="CO1860" s="354"/>
    </row>
    <row r="1861" spans="90:93" ht="16.5">
      <c r="CL1861" s="352"/>
      <c r="CM1861" s="353"/>
      <c r="CN1861" s="354"/>
      <c r="CO1861" s="354"/>
    </row>
    <row r="1862" spans="90:93" ht="16.5">
      <c r="CL1862" s="352"/>
      <c r="CM1862" s="353"/>
      <c r="CN1862" s="354"/>
      <c r="CO1862" s="354"/>
    </row>
    <row r="1863" spans="90:93" ht="16.5">
      <c r="CL1863" s="352"/>
      <c r="CM1863" s="353"/>
      <c r="CN1863" s="354"/>
      <c r="CO1863" s="354"/>
    </row>
    <row r="1864" spans="90:93" ht="16.5">
      <c r="CL1864" s="352"/>
      <c r="CM1864" s="353"/>
      <c r="CN1864" s="354"/>
      <c r="CO1864" s="354"/>
    </row>
    <row r="1865" spans="90:93" ht="16.5">
      <c r="CL1865" s="352"/>
      <c r="CM1865" s="353"/>
      <c r="CN1865" s="354"/>
      <c r="CO1865" s="354"/>
    </row>
    <row r="1866" spans="90:93" ht="16.5">
      <c r="CL1866" s="352"/>
      <c r="CM1866" s="353"/>
      <c r="CN1866" s="354"/>
      <c r="CO1866" s="354"/>
    </row>
    <row r="1867" spans="90:93" ht="16.5">
      <c r="CL1867" s="352"/>
      <c r="CM1867" s="353"/>
      <c r="CN1867" s="354"/>
      <c r="CO1867" s="354"/>
    </row>
    <row r="1868" spans="90:93" ht="16.5">
      <c r="CL1868" s="352"/>
      <c r="CM1868" s="353"/>
      <c r="CN1868" s="354"/>
      <c r="CO1868" s="354"/>
    </row>
    <row r="1869" spans="90:93" ht="16.5">
      <c r="CL1869" s="352"/>
      <c r="CM1869" s="353"/>
      <c r="CN1869" s="354"/>
      <c r="CO1869" s="354"/>
    </row>
    <row r="1870" spans="90:93" ht="16.5">
      <c r="CL1870" s="352"/>
      <c r="CM1870" s="353"/>
      <c r="CN1870" s="354"/>
      <c r="CO1870" s="354"/>
    </row>
    <row r="1871" spans="90:93" ht="16.5">
      <c r="CL1871" s="352"/>
      <c r="CM1871" s="353"/>
      <c r="CN1871" s="354"/>
      <c r="CO1871" s="354"/>
    </row>
    <row r="1872" spans="90:93" ht="16.5">
      <c r="CL1872" s="352"/>
      <c r="CM1872" s="353"/>
      <c r="CN1872" s="354"/>
      <c r="CO1872" s="354"/>
    </row>
    <row r="1873" spans="90:93" ht="16.5">
      <c r="CL1873" s="352"/>
      <c r="CM1873" s="353"/>
      <c r="CN1873" s="354"/>
      <c r="CO1873" s="354"/>
    </row>
    <row r="1874" spans="90:93" ht="16.5">
      <c r="CL1874" s="352"/>
      <c r="CM1874" s="353"/>
      <c r="CN1874" s="354"/>
      <c r="CO1874" s="354"/>
    </row>
    <row r="1875" spans="90:93" ht="16.5">
      <c r="CL1875" s="352"/>
      <c r="CM1875" s="353"/>
      <c r="CN1875" s="354"/>
      <c r="CO1875" s="354"/>
    </row>
    <row r="1876" spans="90:93" ht="16.5">
      <c r="CL1876" s="352"/>
      <c r="CM1876" s="353"/>
      <c r="CN1876" s="354"/>
      <c r="CO1876" s="354"/>
    </row>
    <row r="1877" spans="90:93" ht="16.5">
      <c r="CL1877" s="352"/>
      <c r="CM1877" s="353"/>
      <c r="CN1877" s="354"/>
      <c r="CO1877" s="354"/>
    </row>
    <row r="1878" spans="90:93" ht="16.5">
      <c r="CL1878" s="352"/>
      <c r="CM1878" s="353"/>
      <c r="CN1878" s="354"/>
      <c r="CO1878" s="354"/>
    </row>
    <row r="1879" spans="90:93" ht="16.5">
      <c r="CL1879" s="352"/>
      <c r="CM1879" s="353"/>
      <c r="CN1879" s="354"/>
      <c r="CO1879" s="354"/>
    </row>
    <row r="1880" spans="90:93" ht="16.5">
      <c r="CL1880" s="352"/>
      <c r="CM1880" s="353"/>
      <c r="CN1880" s="354"/>
      <c r="CO1880" s="354"/>
    </row>
    <row r="1881" spans="90:93" ht="16.5">
      <c r="CL1881" s="352"/>
      <c r="CM1881" s="353"/>
      <c r="CN1881" s="354"/>
      <c r="CO1881" s="354"/>
    </row>
    <row r="1882" spans="90:93" ht="16.5">
      <c r="CL1882" s="352"/>
      <c r="CM1882" s="353"/>
      <c r="CN1882" s="354"/>
      <c r="CO1882" s="354"/>
    </row>
    <row r="1883" spans="90:93" ht="16.5">
      <c r="CL1883" s="352"/>
      <c r="CM1883" s="353"/>
      <c r="CN1883" s="354"/>
      <c r="CO1883" s="354"/>
    </row>
    <row r="1884" spans="90:93" ht="16.5">
      <c r="CL1884" s="352"/>
      <c r="CM1884" s="353"/>
      <c r="CN1884" s="354"/>
      <c r="CO1884" s="354"/>
    </row>
    <row r="1885" spans="90:93" ht="16.5">
      <c r="CL1885" s="352"/>
      <c r="CM1885" s="353"/>
      <c r="CN1885" s="354"/>
      <c r="CO1885" s="354"/>
    </row>
    <row r="1886" spans="90:93" ht="16.5">
      <c r="CL1886" s="352"/>
      <c r="CM1886" s="353"/>
      <c r="CN1886" s="354"/>
      <c r="CO1886" s="354"/>
    </row>
    <row r="1887" spans="90:93" ht="16.5">
      <c r="CL1887" s="352"/>
      <c r="CM1887" s="353"/>
      <c r="CN1887" s="354"/>
      <c r="CO1887" s="354"/>
    </row>
    <row r="1888" spans="90:93" ht="16.5">
      <c r="CL1888" s="352"/>
      <c r="CM1888" s="353"/>
      <c r="CN1888" s="354"/>
      <c r="CO1888" s="354"/>
    </row>
    <row r="1889" spans="90:93" ht="16.5">
      <c r="CL1889" s="352"/>
      <c r="CM1889" s="353"/>
      <c r="CN1889" s="354"/>
      <c r="CO1889" s="354"/>
    </row>
    <row r="1890" spans="90:93" ht="16.5">
      <c r="CL1890" s="352"/>
      <c r="CM1890" s="353"/>
      <c r="CN1890" s="354"/>
      <c r="CO1890" s="354"/>
    </row>
    <row r="1891" spans="90:93" ht="16.5">
      <c r="CL1891" s="352"/>
      <c r="CM1891" s="353"/>
      <c r="CN1891" s="354"/>
      <c r="CO1891" s="354"/>
    </row>
    <row r="1892" spans="90:93" ht="16.5">
      <c r="CL1892" s="352"/>
      <c r="CM1892" s="353"/>
      <c r="CN1892" s="354"/>
      <c r="CO1892" s="354"/>
    </row>
    <row r="1893" spans="90:93" ht="16.5">
      <c r="CL1893" s="352"/>
      <c r="CM1893" s="353"/>
      <c r="CN1893" s="354"/>
      <c r="CO1893" s="354"/>
    </row>
    <row r="1894" spans="90:93" ht="16.5">
      <c r="CL1894" s="352"/>
      <c r="CM1894" s="353"/>
      <c r="CN1894" s="354"/>
      <c r="CO1894" s="354"/>
    </row>
    <row r="1895" spans="90:93" ht="16.5">
      <c r="CL1895" s="352"/>
      <c r="CM1895" s="353"/>
      <c r="CN1895" s="354"/>
      <c r="CO1895" s="354"/>
    </row>
    <row r="1896" spans="90:93" ht="16.5">
      <c r="CL1896" s="352"/>
      <c r="CM1896" s="353"/>
      <c r="CN1896" s="354"/>
      <c r="CO1896" s="354"/>
    </row>
    <row r="1897" spans="90:93" ht="16.5">
      <c r="CL1897" s="352"/>
      <c r="CM1897" s="353"/>
      <c r="CN1897" s="354"/>
      <c r="CO1897" s="354"/>
    </row>
    <row r="1898" spans="90:93" ht="16.5">
      <c r="CL1898" s="352"/>
      <c r="CM1898" s="353"/>
      <c r="CN1898" s="354"/>
      <c r="CO1898" s="354"/>
    </row>
    <row r="1899" spans="90:93" ht="16.5">
      <c r="CL1899" s="352"/>
      <c r="CM1899" s="353"/>
      <c r="CN1899" s="354"/>
      <c r="CO1899" s="354"/>
    </row>
    <row r="1900" spans="90:93" ht="16.5">
      <c r="CL1900" s="352"/>
      <c r="CM1900" s="353"/>
      <c r="CN1900" s="354"/>
      <c r="CO1900" s="354"/>
    </row>
    <row r="1901" spans="90:93" ht="16.5">
      <c r="CL1901" s="352"/>
      <c r="CM1901" s="353"/>
      <c r="CN1901" s="354"/>
      <c r="CO1901" s="354"/>
    </row>
    <row r="1902" spans="90:93" ht="16.5">
      <c r="CL1902" s="352"/>
      <c r="CM1902" s="353"/>
      <c r="CN1902" s="354"/>
      <c r="CO1902" s="354"/>
    </row>
    <row r="1903" spans="90:93" ht="16.5">
      <c r="CL1903" s="352"/>
      <c r="CM1903" s="353"/>
      <c r="CN1903" s="354"/>
      <c r="CO1903" s="354"/>
    </row>
    <row r="1904" spans="90:93" ht="16.5">
      <c r="CL1904" s="352"/>
      <c r="CM1904" s="353"/>
      <c r="CN1904" s="354"/>
      <c r="CO1904" s="354"/>
    </row>
    <row r="1905" spans="90:93" ht="16.5">
      <c r="CL1905" s="352"/>
      <c r="CM1905" s="353"/>
      <c r="CN1905" s="354"/>
      <c r="CO1905" s="354"/>
    </row>
    <row r="1906" spans="90:93" ht="16.5">
      <c r="CL1906" s="352"/>
      <c r="CM1906" s="353"/>
      <c r="CN1906" s="354"/>
      <c r="CO1906" s="354"/>
    </row>
    <row r="1907" spans="90:93" ht="16.5">
      <c r="CL1907" s="352"/>
      <c r="CM1907" s="353"/>
      <c r="CN1907" s="354"/>
      <c r="CO1907" s="354"/>
    </row>
    <row r="1908" spans="90:93" ht="16.5">
      <c r="CL1908" s="352"/>
      <c r="CM1908" s="353"/>
      <c r="CN1908" s="354"/>
      <c r="CO1908" s="354"/>
    </row>
    <row r="1909" spans="90:93" ht="16.5">
      <c r="CL1909" s="352"/>
      <c r="CM1909" s="353"/>
      <c r="CN1909" s="354"/>
      <c r="CO1909" s="354"/>
    </row>
    <row r="1910" spans="90:93" ht="16.5">
      <c r="CL1910" s="352"/>
      <c r="CM1910" s="353"/>
      <c r="CN1910" s="354"/>
      <c r="CO1910" s="354"/>
    </row>
    <row r="1911" spans="90:93" ht="16.5">
      <c r="CL1911" s="352"/>
      <c r="CM1911" s="353"/>
      <c r="CN1911" s="354"/>
      <c r="CO1911" s="354"/>
    </row>
    <row r="1912" spans="90:93" ht="16.5">
      <c r="CL1912" s="352"/>
      <c r="CM1912" s="353"/>
      <c r="CN1912" s="354"/>
      <c r="CO1912" s="354"/>
    </row>
    <row r="1913" spans="90:93" ht="16.5">
      <c r="CL1913" s="352"/>
      <c r="CM1913" s="353"/>
      <c r="CN1913" s="354"/>
      <c r="CO1913" s="354"/>
    </row>
    <row r="1914" spans="90:93" ht="16.5">
      <c r="CL1914" s="352"/>
      <c r="CM1914" s="353"/>
      <c r="CN1914" s="354"/>
      <c r="CO1914" s="354"/>
    </row>
    <row r="1915" spans="90:93" ht="16.5">
      <c r="CL1915" s="352"/>
      <c r="CM1915" s="353"/>
      <c r="CN1915" s="354"/>
      <c r="CO1915" s="354"/>
    </row>
    <row r="1916" spans="90:93" ht="16.5">
      <c r="CL1916" s="352"/>
      <c r="CM1916" s="353"/>
      <c r="CN1916" s="354"/>
      <c r="CO1916" s="354"/>
    </row>
    <row r="1917" spans="90:93" ht="16.5">
      <c r="CL1917" s="352"/>
      <c r="CM1917" s="353"/>
      <c r="CN1917" s="354"/>
      <c r="CO1917" s="354"/>
    </row>
    <row r="1918" spans="90:93" ht="16.5">
      <c r="CL1918" s="352"/>
      <c r="CM1918" s="353"/>
      <c r="CN1918" s="354"/>
      <c r="CO1918" s="354"/>
    </row>
    <row r="1919" spans="90:93" ht="16.5">
      <c r="CL1919" s="352"/>
      <c r="CM1919" s="353"/>
      <c r="CN1919" s="354"/>
      <c r="CO1919" s="354"/>
    </row>
    <row r="1920" spans="90:93" ht="16.5">
      <c r="CL1920" s="352"/>
      <c r="CM1920" s="353"/>
      <c r="CN1920" s="354"/>
      <c r="CO1920" s="354"/>
    </row>
    <row r="1921" spans="90:93" ht="16.5">
      <c r="CL1921" s="352"/>
      <c r="CM1921" s="353"/>
      <c r="CN1921" s="354"/>
      <c r="CO1921" s="354"/>
    </row>
    <row r="1922" spans="90:93" ht="16.5">
      <c r="CL1922" s="352"/>
      <c r="CM1922" s="353"/>
      <c r="CN1922" s="354"/>
      <c r="CO1922" s="354"/>
    </row>
    <row r="1923" spans="90:93" ht="16.5">
      <c r="CL1923" s="352"/>
      <c r="CM1923" s="353"/>
      <c r="CN1923" s="354"/>
      <c r="CO1923" s="354"/>
    </row>
    <row r="1924" spans="90:93" ht="16.5">
      <c r="CL1924" s="352"/>
      <c r="CM1924" s="353"/>
      <c r="CN1924" s="354"/>
      <c r="CO1924" s="354"/>
    </row>
    <row r="1925" spans="90:93" ht="16.5">
      <c r="CL1925" s="352"/>
      <c r="CM1925" s="353"/>
      <c r="CN1925" s="354"/>
      <c r="CO1925" s="354"/>
    </row>
    <row r="1926" spans="90:93" ht="16.5">
      <c r="CL1926" s="352"/>
      <c r="CM1926" s="353"/>
      <c r="CN1926" s="354"/>
      <c r="CO1926" s="354"/>
    </row>
    <row r="1927" spans="90:93" ht="16.5">
      <c r="CL1927" s="352"/>
      <c r="CM1927" s="353"/>
      <c r="CN1927" s="354"/>
      <c r="CO1927" s="354"/>
    </row>
    <row r="1928" spans="90:93" ht="16.5">
      <c r="CL1928" s="352"/>
      <c r="CM1928" s="353"/>
      <c r="CN1928" s="354"/>
      <c r="CO1928" s="354"/>
    </row>
    <row r="1929" spans="90:93" ht="16.5">
      <c r="CL1929" s="352"/>
      <c r="CM1929" s="353"/>
      <c r="CN1929" s="354"/>
      <c r="CO1929" s="354"/>
    </row>
    <row r="1930" spans="90:93" ht="16.5">
      <c r="CL1930" s="352"/>
      <c r="CM1930" s="353"/>
      <c r="CN1930" s="354"/>
      <c r="CO1930" s="354"/>
    </row>
    <row r="1931" spans="90:93" ht="16.5">
      <c r="CL1931" s="352"/>
      <c r="CM1931" s="353"/>
      <c r="CN1931" s="354"/>
      <c r="CO1931" s="354"/>
    </row>
    <row r="1932" spans="90:93" ht="16.5">
      <c r="CL1932" s="352"/>
      <c r="CM1932" s="353"/>
      <c r="CN1932" s="354"/>
      <c r="CO1932" s="354"/>
    </row>
    <row r="1933" spans="90:93" ht="16.5">
      <c r="CL1933" s="352"/>
      <c r="CM1933" s="353"/>
      <c r="CN1933" s="354"/>
      <c r="CO1933" s="354"/>
    </row>
    <row r="1934" spans="90:93" ht="16.5">
      <c r="CL1934" s="352"/>
      <c r="CM1934" s="353"/>
      <c r="CN1934" s="354"/>
      <c r="CO1934" s="354"/>
    </row>
    <row r="1935" spans="90:93" ht="16.5">
      <c r="CL1935" s="352"/>
      <c r="CM1935" s="353"/>
      <c r="CN1935" s="354"/>
      <c r="CO1935" s="354"/>
    </row>
    <row r="1936" spans="90:93" ht="16.5">
      <c r="CL1936" s="352"/>
      <c r="CM1936" s="353"/>
      <c r="CN1936" s="354"/>
      <c r="CO1936" s="354"/>
    </row>
    <row r="1937" spans="90:93" ht="16.5">
      <c r="CL1937" s="352"/>
      <c r="CM1937" s="353"/>
      <c r="CN1937" s="354"/>
      <c r="CO1937" s="354"/>
    </row>
    <row r="1938" spans="90:93" ht="16.5">
      <c r="CL1938" s="352"/>
      <c r="CM1938" s="353"/>
      <c r="CN1938" s="354"/>
      <c r="CO1938" s="354"/>
    </row>
    <row r="1939" spans="90:93" ht="16.5">
      <c r="CL1939" s="352"/>
      <c r="CM1939" s="353"/>
      <c r="CN1939" s="354"/>
      <c r="CO1939" s="354"/>
    </row>
    <row r="1940" spans="90:93" ht="16.5">
      <c r="CL1940" s="352"/>
      <c r="CM1940" s="353"/>
      <c r="CN1940" s="354"/>
      <c r="CO1940" s="354"/>
    </row>
    <row r="1941" spans="90:93" ht="16.5">
      <c r="CL1941" s="352"/>
      <c r="CM1941" s="353"/>
      <c r="CN1941" s="354"/>
      <c r="CO1941" s="354"/>
    </row>
    <row r="1942" spans="90:93" ht="16.5">
      <c r="CL1942" s="352"/>
      <c r="CM1942" s="353"/>
      <c r="CN1942" s="354"/>
      <c r="CO1942" s="354"/>
    </row>
    <row r="1943" spans="90:93" ht="16.5">
      <c r="CL1943" s="352"/>
      <c r="CM1943" s="353"/>
      <c r="CN1943" s="354"/>
      <c r="CO1943" s="354"/>
    </row>
    <row r="1944" spans="90:93" ht="16.5">
      <c r="CL1944" s="352"/>
      <c r="CM1944" s="353"/>
      <c r="CN1944" s="354"/>
      <c r="CO1944" s="354"/>
    </row>
    <row r="1945" spans="90:93" ht="16.5">
      <c r="CL1945" s="352"/>
      <c r="CM1945" s="353"/>
      <c r="CN1945" s="354"/>
      <c r="CO1945" s="354"/>
    </row>
    <row r="1946" spans="90:93" ht="16.5">
      <c r="CL1946" s="352"/>
      <c r="CM1946" s="353"/>
      <c r="CN1946" s="354"/>
      <c r="CO1946" s="354"/>
    </row>
    <row r="1947" spans="90:93" ht="16.5">
      <c r="CL1947" s="352"/>
      <c r="CM1947" s="353"/>
      <c r="CN1947" s="354"/>
      <c r="CO1947" s="354"/>
    </row>
    <row r="1948" spans="90:93" ht="16.5">
      <c r="CL1948" s="352"/>
      <c r="CM1948" s="353"/>
      <c r="CN1948" s="354"/>
      <c r="CO1948" s="354"/>
    </row>
    <row r="1949" spans="90:93" ht="16.5">
      <c r="CL1949" s="352"/>
      <c r="CM1949" s="353"/>
      <c r="CN1949" s="354"/>
      <c r="CO1949" s="354"/>
    </row>
    <row r="1950" spans="90:93" ht="16.5">
      <c r="CL1950" s="352"/>
      <c r="CM1950" s="353"/>
      <c r="CN1950" s="354"/>
      <c r="CO1950" s="354"/>
    </row>
    <row r="1951" spans="90:93" ht="16.5">
      <c r="CL1951" s="352"/>
      <c r="CM1951" s="353"/>
      <c r="CN1951" s="354"/>
      <c r="CO1951" s="354"/>
    </row>
    <row r="1952" spans="90:93" ht="16.5">
      <c r="CL1952" s="352"/>
      <c r="CM1952" s="353"/>
      <c r="CN1952" s="354"/>
      <c r="CO1952" s="354"/>
    </row>
    <row r="1953" spans="90:93" ht="16.5">
      <c r="CL1953" s="352"/>
      <c r="CM1953" s="353"/>
      <c r="CN1953" s="354"/>
      <c r="CO1953" s="354"/>
    </row>
    <row r="1954" spans="90:93" ht="16.5">
      <c r="CL1954" s="352"/>
      <c r="CM1954" s="353"/>
      <c r="CN1954" s="354"/>
      <c r="CO1954" s="354"/>
    </row>
    <row r="1955" spans="90:93" ht="16.5">
      <c r="CL1955" s="352"/>
      <c r="CM1955" s="353"/>
      <c r="CN1955" s="354"/>
      <c r="CO1955" s="354"/>
    </row>
    <row r="1956" spans="90:93" ht="16.5">
      <c r="CL1956" s="352"/>
      <c r="CM1956" s="353"/>
      <c r="CN1956" s="354"/>
      <c r="CO1956" s="354"/>
    </row>
    <row r="1957" spans="90:93" ht="16.5">
      <c r="CL1957" s="352"/>
      <c r="CM1957" s="353"/>
      <c r="CN1957" s="354"/>
      <c r="CO1957" s="354"/>
    </row>
    <row r="1958" spans="90:93" ht="16.5">
      <c r="CL1958" s="352"/>
      <c r="CM1958" s="353"/>
      <c r="CN1958" s="354"/>
      <c r="CO1958" s="354"/>
    </row>
    <row r="1959" spans="90:93" ht="16.5">
      <c r="CL1959" s="352"/>
      <c r="CM1959" s="353"/>
      <c r="CN1959" s="354"/>
      <c r="CO1959" s="354"/>
    </row>
    <row r="1960" spans="90:93" ht="16.5">
      <c r="CL1960" s="352"/>
      <c r="CM1960" s="353"/>
      <c r="CN1960" s="354"/>
      <c r="CO1960" s="354"/>
    </row>
    <row r="1961" spans="90:93" ht="16.5">
      <c r="CL1961" s="352"/>
      <c r="CM1961" s="353"/>
      <c r="CN1961" s="354"/>
      <c r="CO1961" s="354"/>
    </row>
    <row r="1962" spans="90:93" ht="16.5">
      <c r="CL1962" s="352"/>
      <c r="CM1962" s="353"/>
      <c r="CN1962" s="354"/>
      <c r="CO1962" s="354"/>
    </row>
    <row r="1963" spans="90:93" ht="16.5">
      <c r="CL1963" s="352"/>
      <c r="CM1963" s="353"/>
      <c r="CN1963" s="354"/>
      <c r="CO1963" s="354"/>
    </row>
    <row r="1964" spans="90:93" ht="16.5">
      <c r="CL1964" s="352"/>
      <c r="CM1964" s="353"/>
      <c r="CN1964" s="354"/>
      <c r="CO1964" s="354"/>
    </row>
    <row r="1965" spans="90:93" ht="16.5">
      <c r="CL1965" s="352"/>
      <c r="CM1965" s="353"/>
      <c r="CN1965" s="354"/>
      <c r="CO1965" s="354"/>
    </row>
    <row r="1966" spans="90:93" ht="16.5">
      <c r="CL1966" s="352"/>
      <c r="CM1966" s="353"/>
      <c r="CN1966" s="354"/>
      <c r="CO1966" s="354"/>
    </row>
    <row r="1967" spans="90:93" ht="16.5">
      <c r="CL1967" s="352"/>
      <c r="CM1967" s="353"/>
      <c r="CN1967" s="354"/>
      <c r="CO1967" s="354"/>
    </row>
    <row r="1968" spans="90:93" ht="16.5">
      <c r="CL1968" s="352"/>
      <c r="CM1968" s="353"/>
      <c r="CN1968" s="354"/>
      <c r="CO1968" s="354"/>
    </row>
    <row r="1969" spans="90:93" ht="16.5">
      <c r="CL1969" s="352"/>
      <c r="CM1969" s="353"/>
      <c r="CN1969" s="354"/>
      <c r="CO1969" s="354"/>
    </row>
    <row r="1970" spans="90:93" ht="16.5">
      <c r="CL1970" s="352"/>
      <c r="CM1970" s="353"/>
      <c r="CN1970" s="354"/>
      <c r="CO1970" s="354"/>
    </row>
    <row r="1971" spans="90:93" ht="16.5">
      <c r="CL1971" s="352"/>
      <c r="CM1971" s="353"/>
      <c r="CN1971" s="354"/>
      <c r="CO1971" s="354"/>
    </row>
    <row r="1972" spans="90:93" ht="16.5">
      <c r="CL1972" s="352"/>
      <c r="CM1972" s="353"/>
      <c r="CN1972" s="354"/>
      <c r="CO1972" s="354"/>
    </row>
    <row r="1973" spans="90:93" ht="16.5">
      <c r="CL1973" s="352"/>
      <c r="CM1973" s="353"/>
      <c r="CN1973" s="354"/>
      <c r="CO1973" s="354"/>
    </row>
    <row r="1974" spans="90:93" ht="16.5">
      <c r="CL1974" s="352"/>
      <c r="CM1974" s="353"/>
      <c r="CN1974" s="354"/>
      <c r="CO1974" s="354"/>
    </row>
    <row r="1975" spans="90:93" ht="16.5">
      <c r="CL1975" s="352"/>
      <c r="CM1975" s="353"/>
      <c r="CN1975" s="354"/>
      <c r="CO1975" s="354"/>
    </row>
    <row r="1976" spans="90:93" ht="16.5">
      <c r="CL1976" s="352"/>
      <c r="CM1976" s="353"/>
      <c r="CN1976" s="354"/>
      <c r="CO1976" s="354"/>
    </row>
    <row r="1977" spans="90:93" ht="16.5">
      <c r="CL1977" s="352"/>
      <c r="CM1977" s="353"/>
      <c r="CN1977" s="354"/>
      <c r="CO1977" s="354"/>
    </row>
    <row r="1978" spans="90:93" ht="16.5">
      <c r="CL1978" s="352"/>
      <c r="CM1978" s="353"/>
      <c r="CN1978" s="354"/>
      <c r="CO1978" s="354"/>
    </row>
    <row r="1979" spans="90:93" ht="16.5">
      <c r="CL1979" s="352"/>
      <c r="CM1979" s="353"/>
      <c r="CN1979" s="354"/>
      <c r="CO1979" s="354"/>
    </row>
    <row r="1980" spans="90:93" ht="16.5">
      <c r="CL1980" s="352"/>
      <c r="CM1980" s="353"/>
      <c r="CN1980" s="354"/>
      <c r="CO1980" s="354"/>
    </row>
    <row r="1981" spans="90:93" ht="16.5">
      <c r="CL1981" s="352"/>
      <c r="CM1981" s="353"/>
      <c r="CN1981" s="354"/>
      <c r="CO1981" s="354"/>
    </row>
    <row r="1982" spans="90:93" ht="16.5">
      <c r="CL1982" s="352"/>
      <c r="CM1982" s="353"/>
      <c r="CN1982" s="354"/>
      <c r="CO1982" s="354"/>
    </row>
    <row r="1983" spans="90:93" ht="16.5">
      <c r="CL1983" s="352"/>
      <c r="CM1983" s="353"/>
      <c r="CN1983" s="354"/>
      <c r="CO1983" s="354"/>
    </row>
    <row r="1984" spans="90:93" ht="16.5">
      <c r="CL1984" s="352"/>
      <c r="CM1984" s="353"/>
      <c r="CN1984" s="354"/>
      <c r="CO1984" s="354"/>
    </row>
    <row r="1985" spans="90:93" ht="16.5">
      <c r="CL1985" s="352"/>
      <c r="CM1985" s="353"/>
      <c r="CN1985" s="354"/>
      <c r="CO1985" s="354"/>
    </row>
    <row r="1986" spans="90:93" ht="16.5">
      <c r="CL1986" s="352"/>
      <c r="CM1986" s="353"/>
      <c r="CN1986" s="354"/>
      <c r="CO1986" s="354"/>
    </row>
    <row r="1987" spans="90:93" ht="16.5">
      <c r="CL1987" s="352"/>
      <c r="CM1987" s="353"/>
      <c r="CN1987" s="354"/>
      <c r="CO1987" s="354"/>
    </row>
    <row r="1988" spans="90:93" ht="16.5">
      <c r="CL1988" s="352"/>
      <c r="CM1988" s="353"/>
      <c r="CN1988" s="354"/>
      <c r="CO1988" s="354"/>
    </row>
    <row r="1989" spans="90:93" ht="16.5">
      <c r="CL1989" s="352"/>
      <c r="CM1989" s="353"/>
      <c r="CN1989" s="354"/>
      <c r="CO1989" s="354"/>
    </row>
    <row r="1990" spans="90:93" ht="16.5">
      <c r="CL1990" s="352"/>
      <c r="CM1990" s="353"/>
      <c r="CN1990" s="354"/>
      <c r="CO1990" s="354"/>
    </row>
    <row r="1991" spans="90:93" ht="16.5">
      <c r="CL1991" s="352"/>
      <c r="CM1991" s="353"/>
      <c r="CN1991" s="354"/>
      <c r="CO1991" s="354"/>
    </row>
    <row r="1992" spans="90:93" ht="16.5">
      <c r="CL1992" s="352"/>
      <c r="CM1992" s="353"/>
      <c r="CN1992" s="354"/>
      <c r="CO1992" s="354"/>
    </row>
    <row r="1993" spans="90:93" ht="16.5">
      <c r="CL1993" s="352"/>
      <c r="CM1993" s="353"/>
      <c r="CN1993" s="354"/>
      <c r="CO1993" s="354"/>
    </row>
    <row r="1994" spans="90:93" ht="16.5">
      <c r="CL1994" s="352"/>
      <c r="CM1994" s="353"/>
      <c r="CN1994" s="354"/>
      <c r="CO1994" s="354"/>
    </row>
    <row r="1995" spans="90:93" ht="16.5">
      <c r="CL1995" s="352"/>
      <c r="CM1995" s="353"/>
      <c r="CN1995" s="354"/>
      <c r="CO1995" s="354"/>
    </row>
    <row r="1996" spans="90:93" ht="16.5">
      <c r="CL1996" s="352"/>
      <c r="CM1996" s="353"/>
      <c r="CN1996" s="354"/>
      <c r="CO1996" s="354"/>
    </row>
    <row r="1997" spans="90:93" ht="16.5">
      <c r="CL1997" s="352"/>
      <c r="CM1997" s="353"/>
      <c r="CN1997" s="354"/>
      <c r="CO1997" s="354"/>
    </row>
    <row r="1998" spans="90:93" ht="16.5">
      <c r="CL1998" s="352"/>
      <c r="CM1998" s="353"/>
      <c r="CN1998" s="354"/>
      <c r="CO1998" s="354"/>
    </row>
    <row r="1999" spans="90:93" ht="16.5">
      <c r="CL1999" s="352"/>
      <c r="CM1999" s="353"/>
      <c r="CN1999" s="354"/>
      <c r="CO1999" s="354"/>
    </row>
    <row r="2000" spans="90:93" ht="16.5">
      <c r="CL2000" s="352"/>
      <c r="CM2000" s="353"/>
      <c r="CN2000" s="354"/>
      <c r="CO2000" s="354"/>
    </row>
    <row r="2001" spans="90:93" ht="16.5">
      <c r="CL2001" s="352"/>
      <c r="CM2001" s="353"/>
      <c r="CN2001" s="354"/>
      <c r="CO2001" s="354"/>
    </row>
    <row r="2002" spans="90:93" ht="16.5">
      <c r="CL2002" s="352"/>
      <c r="CM2002" s="353"/>
      <c r="CN2002" s="354"/>
      <c r="CO2002" s="354"/>
    </row>
    <row r="2003" spans="90:93" ht="16.5">
      <c r="CL2003" s="352"/>
      <c r="CM2003" s="353"/>
      <c r="CN2003" s="354"/>
      <c r="CO2003" s="354"/>
    </row>
    <row r="2004" spans="90:93" ht="16.5">
      <c r="CL2004" s="352"/>
      <c r="CM2004" s="353"/>
      <c r="CN2004" s="354"/>
      <c r="CO2004" s="354"/>
    </row>
    <row r="2005" spans="90:93" ht="16.5">
      <c r="CL2005" s="352"/>
      <c r="CM2005" s="353"/>
      <c r="CN2005" s="354"/>
      <c r="CO2005" s="354"/>
    </row>
    <row r="2006" spans="90:93" ht="16.5">
      <c r="CL2006" s="352"/>
      <c r="CM2006" s="353"/>
      <c r="CN2006" s="354"/>
      <c r="CO2006" s="354"/>
    </row>
    <row r="2007" spans="90:93" ht="16.5">
      <c r="CL2007" s="352"/>
      <c r="CM2007" s="353"/>
      <c r="CN2007" s="354"/>
      <c r="CO2007" s="354"/>
    </row>
    <row r="2008" spans="90:93" ht="16.5">
      <c r="CL2008" s="352"/>
      <c r="CM2008" s="353"/>
      <c r="CN2008" s="354"/>
      <c r="CO2008" s="354"/>
    </row>
    <row r="2009" spans="90:93" ht="16.5">
      <c r="CL2009" s="352"/>
      <c r="CM2009" s="353"/>
      <c r="CN2009" s="354"/>
      <c r="CO2009" s="354"/>
    </row>
    <row r="2010" spans="90:93" ht="16.5">
      <c r="CL2010" s="352"/>
      <c r="CM2010" s="353"/>
      <c r="CN2010" s="354"/>
      <c r="CO2010" s="354"/>
    </row>
    <row r="2011" spans="90:93" ht="16.5">
      <c r="CL2011" s="352"/>
      <c r="CM2011" s="353"/>
      <c r="CN2011" s="354"/>
      <c r="CO2011" s="354"/>
    </row>
    <row r="2012" spans="90:93" ht="16.5">
      <c r="CL2012" s="352"/>
      <c r="CM2012" s="353"/>
      <c r="CN2012" s="354"/>
      <c r="CO2012" s="354"/>
    </row>
    <row r="2013" spans="90:93" ht="16.5">
      <c r="CL2013" s="352"/>
      <c r="CM2013" s="353"/>
      <c r="CN2013" s="354"/>
      <c r="CO2013" s="354"/>
    </row>
    <row r="2014" spans="90:93" ht="16.5">
      <c r="CL2014" s="352"/>
      <c r="CM2014" s="353"/>
      <c r="CN2014" s="354"/>
      <c r="CO2014" s="354"/>
    </row>
    <row r="2015" spans="90:93" ht="16.5">
      <c r="CL2015" s="352"/>
      <c r="CM2015" s="353"/>
      <c r="CN2015" s="354"/>
      <c r="CO2015" s="354"/>
    </row>
    <row r="2016" spans="90:93" ht="16.5">
      <c r="CL2016" s="352"/>
      <c r="CM2016" s="353"/>
      <c r="CN2016" s="354"/>
      <c r="CO2016" s="354"/>
    </row>
    <row r="2017" spans="90:93" ht="16.5">
      <c r="CL2017" s="352"/>
      <c r="CM2017" s="353"/>
      <c r="CN2017" s="354"/>
      <c r="CO2017" s="354"/>
    </row>
    <row r="2018" spans="90:93" ht="16.5">
      <c r="CL2018" s="352"/>
      <c r="CM2018" s="353"/>
      <c r="CN2018" s="354"/>
      <c r="CO2018" s="354"/>
    </row>
    <row r="2019" spans="90:93" ht="16.5">
      <c r="CL2019" s="352"/>
      <c r="CM2019" s="353"/>
      <c r="CN2019" s="354"/>
      <c r="CO2019" s="354"/>
    </row>
    <row r="2020" spans="90:93" ht="16.5">
      <c r="CL2020" s="352"/>
      <c r="CM2020" s="353"/>
      <c r="CN2020" s="354"/>
      <c r="CO2020" s="354"/>
    </row>
    <row r="2021" spans="90:93" ht="16.5">
      <c r="CL2021" s="352"/>
      <c r="CM2021" s="353"/>
      <c r="CN2021" s="354"/>
      <c r="CO2021" s="354"/>
    </row>
    <row r="2022" spans="90:93" ht="16.5">
      <c r="CL2022" s="352"/>
      <c r="CM2022" s="353"/>
      <c r="CN2022" s="354"/>
      <c r="CO2022" s="354"/>
    </row>
    <row r="2023" spans="90:93" ht="16.5">
      <c r="CL2023" s="352"/>
      <c r="CM2023" s="353"/>
      <c r="CN2023" s="354"/>
      <c r="CO2023" s="354"/>
    </row>
    <row r="2024" spans="90:93" ht="16.5">
      <c r="CL2024" s="352"/>
      <c r="CM2024" s="353"/>
      <c r="CN2024" s="354"/>
      <c r="CO2024" s="354"/>
    </row>
    <row r="2025" spans="90:93" ht="16.5">
      <c r="CL2025" s="352"/>
      <c r="CM2025" s="353"/>
      <c r="CN2025" s="354"/>
      <c r="CO2025" s="354"/>
    </row>
    <row r="2026" spans="90:93" ht="16.5">
      <c r="CL2026" s="352"/>
      <c r="CM2026" s="353"/>
      <c r="CN2026" s="354"/>
      <c r="CO2026" s="354"/>
    </row>
    <row r="2027" spans="90:93" ht="16.5">
      <c r="CL2027" s="352"/>
      <c r="CM2027" s="353"/>
      <c r="CN2027" s="354"/>
      <c r="CO2027" s="354"/>
    </row>
    <row r="2028" spans="90:93" ht="16.5">
      <c r="CL2028" s="352"/>
      <c r="CM2028" s="353"/>
      <c r="CN2028" s="354"/>
      <c r="CO2028" s="354"/>
    </row>
    <row r="2029" spans="90:93" ht="16.5">
      <c r="CL2029" s="352"/>
      <c r="CM2029" s="353"/>
      <c r="CN2029" s="354"/>
      <c r="CO2029" s="354"/>
    </row>
    <row r="2030" spans="90:93" ht="16.5">
      <c r="CL2030" s="352"/>
      <c r="CM2030" s="353"/>
      <c r="CN2030" s="354"/>
      <c r="CO2030" s="354"/>
    </row>
    <row r="2031" spans="90:93" ht="16.5">
      <c r="CL2031" s="352"/>
      <c r="CM2031" s="353"/>
      <c r="CN2031" s="354"/>
      <c r="CO2031" s="354"/>
    </row>
    <row r="2032" spans="90:93" ht="16.5">
      <c r="CL2032" s="352"/>
      <c r="CM2032" s="353"/>
      <c r="CN2032" s="354"/>
      <c r="CO2032" s="354"/>
    </row>
    <row r="2033" spans="90:93" ht="16.5">
      <c r="CL2033" s="352"/>
      <c r="CM2033" s="353"/>
      <c r="CN2033" s="354"/>
      <c r="CO2033" s="354"/>
    </row>
    <row r="2034" spans="90:93" ht="16.5">
      <c r="CL2034" s="352"/>
      <c r="CM2034" s="353"/>
      <c r="CN2034" s="354"/>
      <c r="CO2034" s="354"/>
    </row>
    <row r="2035" spans="90:93" ht="16.5">
      <c r="CL2035" s="352"/>
      <c r="CM2035" s="353"/>
      <c r="CN2035" s="354"/>
      <c r="CO2035" s="354"/>
    </row>
    <row r="2036" spans="90:93" ht="16.5">
      <c r="CL2036" s="352"/>
      <c r="CM2036" s="353"/>
      <c r="CN2036" s="354"/>
      <c r="CO2036" s="354"/>
    </row>
    <row r="2037" spans="90:93" ht="16.5">
      <c r="CL2037" s="352"/>
      <c r="CM2037" s="353"/>
      <c r="CN2037" s="354"/>
      <c r="CO2037" s="354"/>
    </row>
    <row r="2038" spans="90:93" ht="16.5">
      <c r="CL2038" s="352"/>
      <c r="CM2038" s="353"/>
      <c r="CN2038" s="354"/>
      <c r="CO2038" s="354"/>
    </row>
    <row r="2039" spans="90:93" ht="16.5">
      <c r="CL2039" s="352"/>
      <c r="CM2039" s="353"/>
      <c r="CN2039" s="354"/>
      <c r="CO2039" s="354"/>
    </row>
    <row r="2040" spans="90:93" ht="16.5">
      <c r="CL2040" s="352"/>
      <c r="CM2040" s="353"/>
      <c r="CN2040" s="354"/>
      <c r="CO2040" s="354"/>
    </row>
    <row r="2041" spans="90:93" ht="16.5">
      <c r="CL2041" s="352"/>
      <c r="CM2041" s="353"/>
      <c r="CN2041" s="354"/>
      <c r="CO2041" s="354"/>
    </row>
    <row r="2042" spans="90:93" ht="16.5">
      <c r="CL2042" s="352"/>
      <c r="CM2042" s="353"/>
      <c r="CN2042" s="354"/>
      <c r="CO2042" s="354"/>
    </row>
    <row r="2043" spans="90:93" ht="16.5">
      <c r="CL2043" s="352"/>
      <c r="CM2043" s="353"/>
      <c r="CN2043" s="354"/>
      <c r="CO2043" s="354"/>
    </row>
    <row r="2044" spans="90:93" ht="16.5">
      <c r="CL2044" s="352"/>
      <c r="CM2044" s="353"/>
      <c r="CN2044" s="354"/>
      <c r="CO2044" s="354"/>
    </row>
    <row r="2045" spans="90:93" ht="16.5">
      <c r="CL2045" s="352"/>
      <c r="CM2045" s="353"/>
      <c r="CN2045" s="354"/>
      <c r="CO2045" s="354"/>
    </row>
    <row r="2046" spans="90:93" ht="16.5">
      <c r="CL2046" s="352"/>
      <c r="CM2046" s="353"/>
      <c r="CN2046" s="354"/>
      <c r="CO2046" s="354"/>
    </row>
    <row r="2047" spans="90:93" ht="16.5">
      <c r="CL2047" s="352"/>
      <c r="CM2047" s="353"/>
      <c r="CN2047" s="354"/>
      <c r="CO2047" s="354"/>
    </row>
    <row r="2048" spans="90:93" ht="16.5">
      <c r="CL2048" s="352"/>
      <c r="CM2048" s="353"/>
      <c r="CN2048" s="354"/>
      <c r="CO2048" s="354"/>
    </row>
    <row r="2049" spans="90:93" ht="16.5">
      <c r="CL2049" s="352"/>
      <c r="CM2049" s="353"/>
      <c r="CN2049" s="354"/>
      <c r="CO2049" s="354"/>
    </row>
    <row r="2050" spans="90:93" ht="16.5">
      <c r="CL2050" s="352"/>
      <c r="CM2050" s="353"/>
      <c r="CN2050" s="354"/>
      <c r="CO2050" s="354"/>
    </row>
    <row r="2051" spans="90:93" ht="16.5">
      <c r="CL2051" s="352"/>
      <c r="CM2051" s="353"/>
      <c r="CN2051" s="354"/>
      <c r="CO2051" s="354"/>
    </row>
    <row r="2052" spans="90:93" ht="16.5">
      <c r="CL2052" s="352"/>
      <c r="CM2052" s="353"/>
      <c r="CN2052" s="354"/>
      <c r="CO2052" s="354"/>
    </row>
    <row r="2053" spans="90:93" ht="16.5">
      <c r="CL2053" s="352"/>
      <c r="CM2053" s="353"/>
      <c r="CN2053" s="354"/>
      <c r="CO2053" s="354"/>
    </row>
    <row r="2054" spans="90:93" ht="16.5">
      <c r="CL2054" s="352"/>
      <c r="CM2054" s="353"/>
      <c r="CN2054" s="354"/>
      <c r="CO2054" s="354"/>
    </row>
    <row r="2055" spans="90:93" ht="16.5">
      <c r="CL2055" s="352"/>
      <c r="CM2055" s="353"/>
      <c r="CN2055" s="354"/>
      <c r="CO2055" s="354"/>
    </row>
    <row r="2056" spans="90:93" ht="16.5">
      <c r="CL2056" s="352"/>
      <c r="CM2056" s="353"/>
      <c r="CN2056" s="354"/>
      <c r="CO2056" s="354"/>
    </row>
    <row r="2057" spans="90:93" ht="16.5">
      <c r="CL2057" s="352"/>
      <c r="CM2057" s="353"/>
      <c r="CN2057" s="354"/>
      <c r="CO2057" s="354"/>
    </row>
    <row r="2058" spans="90:93" ht="16.5">
      <c r="CL2058" s="352"/>
      <c r="CM2058" s="353"/>
      <c r="CN2058" s="354"/>
      <c r="CO2058" s="354"/>
    </row>
    <row r="2059" spans="90:93" ht="16.5">
      <c r="CL2059" s="352"/>
      <c r="CM2059" s="353"/>
      <c r="CN2059" s="354"/>
      <c r="CO2059" s="354"/>
    </row>
    <row r="2060" spans="90:93" ht="16.5">
      <c r="CL2060" s="352"/>
      <c r="CM2060" s="353"/>
      <c r="CN2060" s="354"/>
      <c r="CO2060" s="354"/>
    </row>
    <row r="2061" spans="90:93" ht="16.5">
      <c r="CL2061" s="352"/>
      <c r="CM2061" s="353"/>
      <c r="CN2061" s="354"/>
      <c r="CO2061" s="354"/>
    </row>
    <row r="2062" spans="90:93" ht="16.5">
      <c r="CL2062" s="352"/>
      <c r="CM2062" s="353"/>
      <c r="CN2062" s="354"/>
      <c r="CO2062" s="354"/>
    </row>
    <row r="2063" spans="90:93" ht="16.5">
      <c r="CL2063" s="352"/>
      <c r="CM2063" s="353"/>
      <c r="CN2063" s="354"/>
      <c r="CO2063" s="354"/>
    </row>
    <row r="2064" spans="90:93" ht="16.5">
      <c r="CL2064" s="352"/>
      <c r="CM2064" s="353"/>
      <c r="CN2064" s="354"/>
      <c r="CO2064" s="354"/>
    </row>
    <row r="2065" spans="90:93" ht="16.5">
      <c r="CL2065" s="352"/>
      <c r="CM2065" s="353"/>
      <c r="CN2065" s="354"/>
      <c r="CO2065" s="354"/>
    </row>
    <row r="2066" spans="90:93" ht="16.5">
      <c r="CL2066" s="352"/>
      <c r="CM2066" s="353"/>
      <c r="CN2066" s="354"/>
      <c r="CO2066" s="354"/>
    </row>
    <row r="2067" spans="90:93" ht="16.5">
      <c r="CL2067" s="352"/>
      <c r="CM2067" s="353"/>
      <c r="CN2067" s="354"/>
      <c r="CO2067" s="354"/>
    </row>
    <row r="2068" spans="90:93" ht="16.5">
      <c r="CL2068" s="352"/>
      <c r="CM2068" s="353"/>
      <c r="CN2068" s="354"/>
      <c r="CO2068" s="354"/>
    </row>
    <row r="2069" spans="90:93" ht="16.5">
      <c r="CL2069" s="352"/>
      <c r="CM2069" s="353"/>
      <c r="CN2069" s="354"/>
      <c r="CO2069" s="354"/>
    </row>
    <row r="2070" spans="90:93" ht="16.5">
      <c r="CL2070" s="352"/>
      <c r="CM2070" s="353"/>
      <c r="CN2070" s="354"/>
      <c r="CO2070" s="354"/>
    </row>
    <row r="2071" spans="90:93" ht="16.5">
      <c r="CL2071" s="352"/>
      <c r="CM2071" s="353"/>
      <c r="CN2071" s="354"/>
      <c r="CO2071" s="354"/>
    </row>
    <row r="2072" spans="90:93" ht="16.5">
      <c r="CL2072" s="352"/>
      <c r="CM2072" s="353"/>
      <c r="CN2072" s="354"/>
      <c r="CO2072" s="354"/>
    </row>
    <row r="2073" spans="90:93" ht="16.5">
      <c r="CL2073" s="352"/>
      <c r="CM2073" s="353"/>
      <c r="CN2073" s="354"/>
      <c r="CO2073" s="354"/>
    </row>
    <row r="2074" spans="90:93" ht="16.5">
      <c r="CL2074" s="352"/>
      <c r="CM2074" s="353"/>
      <c r="CN2074" s="354"/>
      <c r="CO2074" s="354"/>
    </row>
    <row r="2075" spans="90:93" ht="16.5">
      <c r="CL2075" s="352"/>
      <c r="CM2075" s="353"/>
      <c r="CN2075" s="354"/>
      <c r="CO2075" s="354"/>
    </row>
    <row r="2076" spans="90:93" ht="16.5">
      <c r="CL2076" s="352"/>
      <c r="CM2076" s="353"/>
      <c r="CN2076" s="354"/>
      <c r="CO2076" s="354"/>
    </row>
    <row r="2077" spans="90:93" ht="16.5">
      <c r="CL2077" s="352"/>
      <c r="CM2077" s="353"/>
      <c r="CN2077" s="354"/>
      <c r="CO2077" s="354"/>
    </row>
    <row r="2078" spans="90:93" ht="16.5">
      <c r="CL2078" s="352"/>
      <c r="CM2078" s="353"/>
      <c r="CN2078" s="354"/>
      <c r="CO2078" s="354"/>
    </row>
    <row r="2079" spans="90:93" ht="16.5">
      <c r="CL2079" s="352"/>
      <c r="CM2079" s="353"/>
      <c r="CN2079" s="354"/>
      <c r="CO2079" s="354"/>
    </row>
    <row r="2080" spans="90:93" ht="16.5">
      <c r="CL2080" s="352"/>
      <c r="CM2080" s="353"/>
      <c r="CN2080" s="354"/>
      <c r="CO2080" s="354"/>
    </row>
    <row r="2081" spans="90:93" ht="16.5">
      <c r="CL2081" s="352"/>
      <c r="CM2081" s="353"/>
      <c r="CN2081" s="354"/>
      <c r="CO2081" s="354"/>
    </row>
    <row r="2082" spans="90:93" ht="16.5">
      <c r="CL2082" s="352"/>
      <c r="CM2082" s="353"/>
      <c r="CN2082" s="354"/>
      <c r="CO2082" s="354"/>
    </row>
    <row r="2083" spans="90:93" ht="16.5">
      <c r="CL2083" s="352"/>
      <c r="CM2083" s="353"/>
      <c r="CN2083" s="354"/>
      <c r="CO2083" s="354"/>
    </row>
    <row r="2084" spans="90:93" ht="16.5">
      <c r="CL2084" s="352"/>
      <c r="CM2084" s="353"/>
      <c r="CN2084" s="354"/>
      <c r="CO2084" s="354"/>
    </row>
    <row r="2085" spans="90:93" ht="16.5">
      <c r="CL2085" s="352"/>
      <c r="CM2085" s="353"/>
      <c r="CN2085" s="354"/>
      <c r="CO2085" s="354"/>
    </row>
    <row r="2086" spans="90:93" ht="16.5">
      <c r="CL2086" s="352"/>
      <c r="CM2086" s="353"/>
      <c r="CN2086" s="354"/>
      <c r="CO2086" s="354"/>
    </row>
    <row r="2087" spans="90:93" ht="16.5">
      <c r="CL2087" s="352"/>
      <c r="CM2087" s="353"/>
      <c r="CN2087" s="354"/>
      <c r="CO2087" s="354"/>
    </row>
    <row r="2088" spans="90:93" ht="16.5">
      <c r="CL2088" s="352"/>
      <c r="CM2088" s="353"/>
      <c r="CN2088" s="354"/>
      <c r="CO2088" s="354"/>
    </row>
    <row r="2089" spans="90:93" ht="16.5">
      <c r="CL2089" s="352"/>
      <c r="CM2089" s="353"/>
      <c r="CN2089" s="354"/>
      <c r="CO2089" s="354"/>
    </row>
    <row r="2090" spans="90:93" ht="16.5">
      <c r="CL2090" s="352"/>
      <c r="CM2090" s="353"/>
      <c r="CN2090" s="354"/>
      <c r="CO2090" s="354"/>
    </row>
    <row r="2091" spans="90:93" ht="16.5">
      <c r="CL2091" s="352"/>
      <c r="CM2091" s="353"/>
      <c r="CN2091" s="354"/>
      <c r="CO2091" s="354"/>
    </row>
    <row r="2092" spans="90:93" ht="16.5">
      <c r="CL2092" s="352"/>
      <c r="CM2092" s="353"/>
      <c r="CN2092" s="354"/>
      <c r="CO2092" s="354"/>
    </row>
    <row r="2093" spans="90:93" ht="16.5">
      <c r="CL2093" s="352"/>
      <c r="CM2093" s="353"/>
      <c r="CN2093" s="354"/>
      <c r="CO2093" s="354"/>
    </row>
    <row r="2094" spans="90:93" ht="16.5">
      <c r="CL2094" s="352"/>
      <c r="CM2094" s="353"/>
      <c r="CN2094" s="354"/>
      <c r="CO2094" s="354"/>
    </row>
    <row r="2095" spans="90:93" ht="16.5">
      <c r="CL2095" s="352"/>
      <c r="CM2095" s="353"/>
      <c r="CN2095" s="354"/>
      <c r="CO2095" s="354"/>
    </row>
    <row r="2096" spans="90:93" ht="16.5">
      <c r="CL2096" s="352"/>
      <c r="CM2096" s="353"/>
      <c r="CN2096" s="354"/>
      <c r="CO2096" s="354"/>
    </row>
    <row r="2097" spans="90:93" ht="16.5">
      <c r="CL2097" s="352"/>
      <c r="CM2097" s="353"/>
      <c r="CN2097" s="354"/>
      <c r="CO2097" s="354"/>
    </row>
    <row r="2098" spans="90:93" ht="16.5">
      <c r="CL2098" s="352"/>
      <c r="CM2098" s="353"/>
      <c r="CN2098" s="354"/>
      <c r="CO2098" s="354"/>
    </row>
    <row r="2099" spans="90:93" ht="16.5">
      <c r="CL2099" s="352"/>
      <c r="CM2099" s="353"/>
      <c r="CN2099" s="354"/>
      <c r="CO2099" s="354"/>
    </row>
    <row r="2100" spans="90:93" ht="16.5">
      <c r="CL2100" s="352"/>
      <c r="CM2100" s="353"/>
      <c r="CN2100" s="354"/>
      <c r="CO2100" s="354"/>
    </row>
    <row r="2101" spans="90:93" ht="16.5">
      <c r="CL2101" s="352"/>
      <c r="CM2101" s="353"/>
      <c r="CN2101" s="354"/>
      <c r="CO2101" s="354"/>
    </row>
    <row r="2102" spans="90:93" ht="16.5">
      <c r="CL2102" s="352"/>
      <c r="CM2102" s="353"/>
      <c r="CN2102" s="354"/>
      <c r="CO2102" s="354"/>
    </row>
    <row r="2103" spans="90:93" ht="16.5">
      <c r="CL2103" s="352"/>
      <c r="CM2103" s="353"/>
      <c r="CN2103" s="354"/>
      <c r="CO2103" s="354"/>
    </row>
    <row r="2104" spans="90:93" ht="16.5">
      <c r="CL2104" s="352"/>
      <c r="CM2104" s="353"/>
      <c r="CN2104" s="354"/>
      <c r="CO2104" s="354"/>
    </row>
    <row r="2105" spans="90:93" ht="16.5">
      <c r="CL2105" s="352"/>
      <c r="CM2105" s="353"/>
      <c r="CN2105" s="354"/>
      <c r="CO2105" s="354"/>
    </row>
    <row r="2106" spans="90:93" ht="16.5">
      <c r="CL2106" s="352"/>
      <c r="CM2106" s="353"/>
      <c r="CN2106" s="354"/>
      <c r="CO2106" s="354"/>
    </row>
    <row r="2107" spans="90:93" ht="16.5">
      <c r="CL2107" s="352"/>
      <c r="CM2107" s="353"/>
      <c r="CN2107" s="354"/>
      <c r="CO2107" s="354"/>
    </row>
    <row r="2108" spans="90:93" ht="16.5">
      <c r="CL2108" s="352"/>
      <c r="CM2108" s="353"/>
      <c r="CN2108" s="354"/>
      <c r="CO2108" s="354"/>
    </row>
    <row r="2109" spans="90:93" ht="16.5">
      <c r="CL2109" s="352"/>
      <c r="CM2109" s="353"/>
      <c r="CN2109" s="354"/>
      <c r="CO2109" s="354"/>
    </row>
    <row r="2110" spans="90:93" ht="16.5">
      <c r="CL2110" s="352"/>
      <c r="CM2110" s="353"/>
      <c r="CN2110" s="354"/>
      <c r="CO2110" s="354"/>
    </row>
    <row r="2111" spans="90:93" ht="16.5">
      <c r="CL2111" s="352"/>
      <c r="CM2111" s="353"/>
      <c r="CN2111" s="354"/>
      <c r="CO2111" s="354"/>
    </row>
    <row r="2112" spans="90:93" ht="16.5">
      <c r="CL2112" s="352"/>
      <c r="CM2112" s="353"/>
      <c r="CN2112" s="354"/>
      <c r="CO2112" s="354"/>
    </row>
    <row r="2113" spans="90:93" ht="16.5">
      <c r="CL2113" s="352"/>
      <c r="CM2113" s="353"/>
      <c r="CN2113" s="354"/>
      <c r="CO2113" s="354"/>
    </row>
    <row r="2114" spans="90:93" ht="16.5">
      <c r="CL2114" s="352"/>
      <c r="CM2114" s="353"/>
      <c r="CN2114" s="354"/>
      <c r="CO2114" s="354"/>
    </row>
    <row r="2115" spans="90:93" ht="16.5">
      <c r="CL2115" s="352"/>
      <c r="CM2115" s="353"/>
      <c r="CN2115" s="354"/>
      <c r="CO2115" s="354"/>
    </row>
    <row r="2116" spans="90:93" ht="16.5">
      <c r="CL2116" s="352"/>
      <c r="CM2116" s="353"/>
      <c r="CN2116" s="354"/>
      <c r="CO2116" s="354"/>
    </row>
    <row r="2117" spans="90:93" ht="16.5">
      <c r="CL2117" s="352"/>
      <c r="CM2117" s="353"/>
      <c r="CN2117" s="354"/>
      <c r="CO2117" s="354"/>
    </row>
    <row r="2118" spans="90:93" ht="16.5">
      <c r="CL2118" s="352"/>
      <c r="CM2118" s="353"/>
      <c r="CN2118" s="354"/>
      <c r="CO2118" s="354"/>
    </row>
    <row r="2119" spans="90:93" ht="16.5">
      <c r="CL2119" s="352"/>
      <c r="CM2119" s="353"/>
      <c r="CN2119" s="354"/>
      <c r="CO2119" s="354"/>
    </row>
    <row r="2120" spans="90:93" ht="16.5">
      <c r="CL2120" s="352"/>
      <c r="CM2120" s="353"/>
      <c r="CN2120" s="354"/>
      <c r="CO2120" s="354"/>
    </row>
    <row r="2121" spans="90:93" ht="16.5">
      <c r="CL2121" s="352"/>
      <c r="CM2121" s="353"/>
      <c r="CN2121" s="354"/>
      <c r="CO2121" s="354"/>
    </row>
    <row r="2122" spans="90:93" ht="16.5">
      <c r="CL2122" s="352"/>
      <c r="CM2122" s="353"/>
      <c r="CN2122" s="354"/>
      <c r="CO2122" s="354"/>
    </row>
    <row r="2123" spans="90:93" ht="16.5">
      <c r="CL2123" s="352"/>
      <c r="CM2123" s="353"/>
      <c r="CN2123" s="354"/>
      <c r="CO2123" s="354"/>
    </row>
    <row r="2124" spans="90:93" ht="16.5">
      <c r="CL2124" s="352"/>
      <c r="CM2124" s="353"/>
      <c r="CN2124" s="354"/>
      <c r="CO2124" s="354"/>
    </row>
    <row r="2125" spans="90:93" ht="16.5">
      <c r="CL2125" s="352"/>
      <c r="CM2125" s="353"/>
      <c r="CN2125" s="354"/>
      <c r="CO2125" s="354"/>
    </row>
    <row r="2126" spans="90:93" ht="16.5">
      <c r="CL2126" s="352"/>
      <c r="CM2126" s="353"/>
      <c r="CN2126" s="354"/>
      <c r="CO2126" s="354"/>
    </row>
    <row r="2127" spans="90:93" ht="16.5">
      <c r="CL2127" s="352"/>
      <c r="CM2127" s="353"/>
      <c r="CN2127" s="354"/>
      <c r="CO2127" s="354"/>
    </row>
    <row r="2128" spans="90:93" ht="16.5">
      <c r="CL2128" s="352"/>
      <c r="CM2128" s="353"/>
      <c r="CN2128" s="354"/>
      <c r="CO2128" s="354"/>
    </row>
    <row r="2129" spans="90:93" ht="16.5">
      <c r="CL2129" s="352"/>
      <c r="CM2129" s="353"/>
      <c r="CN2129" s="354"/>
      <c r="CO2129" s="354"/>
    </row>
    <row r="2130" spans="90:93" ht="16.5">
      <c r="CL2130" s="352"/>
      <c r="CM2130" s="353"/>
      <c r="CN2130" s="354"/>
      <c r="CO2130" s="354"/>
    </row>
    <row r="2131" spans="90:93" ht="16.5">
      <c r="CL2131" s="352"/>
      <c r="CM2131" s="353"/>
      <c r="CN2131" s="354"/>
      <c r="CO2131" s="354"/>
    </row>
    <row r="2132" spans="90:93" ht="16.5">
      <c r="CL2132" s="352"/>
      <c r="CM2132" s="353"/>
      <c r="CN2132" s="354"/>
      <c r="CO2132" s="354"/>
    </row>
    <row r="2133" spans="90:93" ht="16.5">
      <c r="CL2133" s="352"/>
      <c r="CM2133" s="353"/>
      <c r="CN2133" s="354"/>
      <c r="CO2133" s="354"/>
    </row>
    <row r="2134" spans="90:93" ht="16.5">
      <c r="CL2134" s="352"/>
      <c r="CM2134" s="353"/>
      <c r="CN2134" s="354"/>
      <c r="CO2134" s="354"/>
    </row>
    <row r="2135" spans="90:93" ht="16.5">
      <c r="CL2135" s="352"/>
      <c r="CM2135" s="353"/>
      <c r="CN2135" s="354"/>
      <c r="CO2135" s="354"/>
    </row>
    <row r="2136" spans="90:93" ht="16.5">
      <c r="CL2136" s="352"/>
      <c r="CM2136" s="353"/>
      <c r="CN2136" s="354"/>
      <c r="CO2136" s="354"/>
    </row>
    <row r="2137" spans="90:93" ht="16.5">
      <c r="CL2137" s="352"/>
      <c r="CM2137" s="353"/>
      <c r="CN2137" s="354"/>
      <c r="CO2137" s="354"/>
    </row>
    <row r="2138" spans="90:93" ht="16.5">
      <c r="CL2138" s="352"/>
      <c r="CM2138" s="353"/>
      <c r="CN2138" s="354"/>
      <c r="CO2138" s="354"/>
    </row>
    <row r="2139" spans="90:93" ht="16.5">
      <c r="CL2139" s="352"/>
      <c r="CM2139" s="353"/>
      <c r="CN2139" s="354"/>
      <c r="CO2139" s="354"/>
    </row>
    <row r="2140" spans="90:93" ht="16.5">
      <c r="CL2140" s="352"/>
      <c r="CM2140" s="353"/>
      <c r="CN2140" s="354"/>
      <c r="CO2140" s="354"/>
    </row>
    <row r="2141" spans="90:93" ht="16.5">
      <c r="CL2141" s="352"/>
      <c r="CM2141" s="353"/>
      <c r="CN2141" s="354"/>
      <c r="CO2141" s="354"/>
    </row>
    <row r="2142" spans="90:93" ht="16.5">
      <c r="CL2142" s="352"/>
      <c r="CM2142" s="353"/>
      <c r="CN2142" s="354"/>
      <c r="CO2142" s="354"/>
    </row>
    <row r="2143" spans="90:93" ht="16.5">
      <c r="CL2143" s="352"/>
      <c r="CM2143" s="353"/>
      <c r="CN2143" s="354"/>
      <c r="CO2143" s="354"/>
    </row>
    <row r="2144" spans="90:93" ht="16.5">
      <c r="CL2144" s="352"/>
      <c r="CM2144" s="353"/>
      <c r="CN2144" s="354"/>
      <c r="CO2144" s="354"/>
    </row>
    <row r="2145" spans="90:93" ht="16.5">
      <c r="CL2145" s="352"/>
      <c r="CM2145" s="353"/>
      <c r="CN2145" s="354"/>
      <c r="CO2145" s="354"/>
    </row>
    <row r="2146" spans="90:93" ht="16.5">
      <c r="CL2146" s="352"/>
      <c r="CM2146" s="353"/>
      <c r="CN2146" s="354"/>
      <c r="CO2146" s="354"/>
    </row>
    <row r="2147" spans="90:93" ht="16.5">
      <c r="CL2147" s="352"/>
      <c r="CM2147" s="353"/>
      <c r="CN2147" s="354"/>
      <c r="CO2147" s="354"/>
    </row>
    <row r="2148" spans="90:93" ht="16.5">
      <c r="CL2148" s="352"/>
      <c r="CM2148" s="353"/>
      <c r="CN2148" s="354"/>
      <c r="CO2148" s="354"/>
    </row>
    <row r="2149" spans="90:93" ht="16.5">
      <c r="CL2149" s="352"/>
      <c r="CM2149" s="353"/>
      <c r="CN2149" s="354"/>
      <c r="CO2149" s="354"/>
    </row>
    <row r="2150" spans="90:93" ht="16.5">
      <c r="CL2150" s="352"/>
      <c r="CM2150" s="353"/>
      <c r="CN2150" s="354"/>
      <c r="CO2150" s="354"/>
    </row>
    <row r="2151" spans="90:93" ht="16.5">
      <c r="CL2151" s="352"/>
      <c r="CM2151" s="353"/>
      <c r="CN2151" s="354"/>
      <c r="CO2151" s="354"/>
    </row>
    <row r="2152" spans="90:93" ht="16.5">
      <c r="CL2152" s="352"/>
      <c r="CM2152" s="353"/>
      <c r="CN2152" s="354"/>
      <c r="CO2152" s="354"/>
    </row>
    <row r="2153" spans="90:93" ht="16.5">
      <c r="CL2153" s="352"/>
      <c r="CM2153" s="353"/>
      <c r="CN2153" s="354"/>
      <c r="CO2153" s="354"/>
    </row>
    <row r="2154" spans="90:93" ht="16.5">
      <c r="CL2154" s="352"/>
      <c r="CM2154" s="353"/>
      <c r="CN2154" s="354"/>
      <c r="CO2154" s="354"/>
    </row>
    <row r="2155" spans="90:93" ht="16.5">
      <c r="CL2155" s="352"/>
      <c r="CM2155" s="353"/>
      <c r="CN2155" s="354"/>
      <c r="CO2155" s="354"/>
    </row>
    <row r="2156" spans="90:93" ht="16.5">
      <c r="CL2156" s="352"/>
      <c r="CM2156" s="353"/>
      <c r="CN2156" s="354"/>
      <c r="CO2156" s="354"/>
    </row>
    <row r="2157" spans="90:93" ht="16.5">
      <c r="CL2157" s="352"/>
      <c r="CM2157" s="353"/>
      <c r="CN2157" s="354"/>
      <c r="CO2157" s="354"/>
    </row>
    <row r="2158" spans="90:93" ht="16.5">
      <c r="CL2158" s="352"/>
      <c r="CM2158" s="353"/>
      <c r="CN2158" s="354"/>
      <c r="CO2158" s="354"/>
    </row>
    <row r="2159" spans="90:93" ht="16.5">
      <c r="CL2159" s="352"/>
      <c r="CM2159" s="353"/>
      <c r="CN2159" s="354"/>
      <c r="CO2159" s="354"/>
    </row>
    <row r="2160" spans="90:93" ht="16.5">
      <c r="CL2160" s="352"/>
      <c r="CM2160" s="353"/>
      <c r="CN2160" s="354"/>
      <c r="CO2160" s="354"/>
    </row>
    <row r="2161" spans="90:93" ht="16.5">
      <c r="CL2161" s="352"/>
      <c r="CM2161" s="353"/>
      <c r="CN2161" s="354"/>
      <c r="CO2161" s="354"/>
    </row>
    <row r="2162" spans="90:93" ht="16.5">
      <c r="CL2162" s="352"/>
      <c r="CM2162" s="353"/>
      <c r="CN2162" s="354"/>
      <c r="CO2162" s="354"/>
    </row>
    <row r="2163" spans="90:93" ht="16.5">
      <c r="CL2163" s="352"/>
      <c r="CM2163" s="353"/>
      <c r="CN2163" s="354"/>
      <c r="CO2163" s="354"/>
    </row>
    <row r="2164" spans="90:93" ht="16.5">
      <c r="CL2164" s="352"/>
      <c r="CM2164" s="353"/>
      <c r="CN2164" s="354"/>
      <c r="CO2164" s="354"/>
    </row>
    <row r="2165" spans="90:93" ht="16.5">
      <c r="CL2165" s="352"/>
      <c r="CM2165" s="353"/>
      <c r="CN2165" s="354"/>
      <c r="CO2165" s="354"/>
    </row>
    <row r="2166" spans="90:93" ht="16.5">
      <c r="CL2166" s="352"/>
      <c r="CM2166" s="353"/>
      <c r="CN2166" s="354"/>
      <c r="CO2166" s="354"/>
    </row>
    <row r="2167" spans="90:93" ht="16.5">
      <c r="CL2167" s="352"/>
      <c r="CM2167" s="353"/>
      <c r="CN2167" s="354"/>
      <c r="CO2167" s="354"/>
    </row>
    <row r="2168" spans="90:93" ht="16.5">
      <c r="CL2168" s="352"/>
      <c r="CM2168" s="353"/>
      <c r="CN2168" s="354"/>
      <c r="CO2168" s="354"/>
    </row>
    <row r="2169" spans="90:93" ht="16.5">
      <c r="CL2169" s="352"/>
      <c r="CM2169" s="353"/>
      <c r="CN2169" s="354"/>
      <c r="CO2169" s="354"/>
    </row>
    <row r="2170" spans="90:93" ht="16.5">
      <c r="CL2170" s="352"/>
      <c r="CM2170" s="353"/>
      <c r="CN2170" s="354"/>
      <c r="CO2170" s="354"/>
    </row>
    <row r="2171" spans="90:93" ht="16.5">
      <c r="CL2171" s="352"/>
      <c r="CM2171" s="353"/>
      <c r="CN2171" s="354"/>
      <c r="CO2171" s="354"/>
    </row>
    <row r="2172" spans="90:93" ht="16.5">
      <c r="CL2172" s="352"/>
      <c r="CM2172" s="353"/>
      <c r="CN2172" s="354"/>
      <c r="CO2172" s="354"/>
    </row>
    <row r="2173" spans="90:93" ht="16.5">
      <c r="CL2173" s="352"/>
      <c r="CM2173" s="353"/>
      <c r="CN2173" s="354"/>
      <c r="CO2173" s="354"/>
    </row>
    <row r="2174" spans="90:93" ht="16.5">
      <c r="CL2174" s="352"/>
      <c r="CM2174" s="353"/>
      <c r="CN2174" s="354"/>
      <c r="CO2174" s="354"/>
    </row>
    <row r="2175" spans="90:93" ht="16.5">
      <c r="CL2175" s="352"/>
      <c r="CM2175" s="353"/>
      <c r="CN2175" s="354"/>
      <c r="CO2175" s="354"/>
    </row>
    <row r="2176" spans="90:93" ht="16.5">
      <c r="CL2176" s="352"/>
      <c r="CM2176" s="353"/>
      <c r="CN2176" s="354"/>
      <c r="CO2176" s="354"/>
    </row>
    <row r="2177" spans="90:93" ht="16.5">
      <c r="CL2177" s="352"/>
      <c r="CM2177" s="353"/>
      <c r="CN2177" s="354"/>
      <c r="CO2177" s="354"/>
    </row>
    <row r="2178" spans="90:93" ht="16.5">
      <c r="CL2178" s="352"/>
      <c r="CM2178" s="353"/>
      <c r="CN2178" s="354"/>
      <c r="CO2178" s="354"/>
    </row>
    <row r="2179" spans="90:93" ht="16.5">
      <c r="CL2179" s="352"/>
      <c r="CM2179" s="353"/>
      <c r="CN2179" s="354"/>
      <c r="CO2179" s="354"/>
    </row>
    <row r="2180" spans="90:93" ht="16.5">
      <c r="CL2180" s="352"/>
      <c r="CM2180" s="353"/>
      <c r="CN2180" s="354"/>
      <c r="CO2180" s="354"/>
    </row>
    <row r="2181" spans="90:93" ht="16.5">
      <c r="CL2181" s="352"/>
      <c r="CM2181" s="353"/>
      <c r="CN2181" s="354"/>
      <c r="CO2181" s="354"/>
    </row>
    <row r="2182" spans="90:93" ht="16.5">
      <c r="CL2182" s="352"/>
      <c r="CM2182" s="353"/>
      <c r="CN2182" s="354"/>
      <c r="CO2182" s="354"/>
    </row>
    <row r="2183" spans="90:93" ht="16.5">
      <c r="CL2183" s="352"/>
      <c r="CM2183" s="353"/>
      <c r="CN2183" s="354"/>
      <c r="CO2183" s="354"/>
    </row>
    <row r="2184" spans="90:93" ht="16.5">
      <c r="CL2184" s="352"/>
      <c r="CM2184" s="353"/>
      <c r="CN2184" s="354"/>
      <c r="CO2184" s="354"/>
    </row>
    <row r="2185" spans="90:93" ht="16.5">
      <c r="CL2185" s="352"/>
      <c r="CM2185" s="353"/>
      <c r="CN2185" s="354"/>
      <c r="CO2185" s="354"/>
    </row>
    <row r="2186" spans="90:93" ht="16.5">
      <c r="CL2186" s="352"/>
      <c r="CM2186" s="353"/>
      <c r="CN2186" s="354"/>
      <c r="CO2186" s="354"/>
    </row>
    <row r="2187" spans="90:93" ht="16.5">
      <c r="CL2187" s="352"/>
      <c r="CM2187" s="353"/>
      <c r="CN2187" s="354"/>
      <c r="CO2187" s="354"/>
    </row>
    <row r="2188" spans="90:93" ht="16.5">
      <c r="CL2188" s="352"/>
      <c r="CM2188" s="353"/>
      <c r="CN2188" s="354"/>
      <c r="CO2188" s="354"/>
    </row>
    <row r="2189" spans="90:93" ht="16.5">
      <c r="CL2189" s="352"/>
      <c r="CM2189" s="353"/>
      <c r="CN2189" s="354"/>
      <c r="CO2189" s="354"/>
    </row>
    <row r="2190" spans="90:93" ht="16.5">
      <c r="CL2190" s="352"/>
      <c r="CM2190" s="353"/>
      <c r="CN2190" s="354"/>
      <c r="CO2190" s="354"/>
    </row>
    <row r="2191" spans="90:93" ht="16.5">
      <c r="CL2191" s="352"/>
      <c r="CM2191" s="353"/>
      <c r="CN2191" s="354"/>
      <c r="CO2191" s="354"/>
    </row>
    <row r="2192" spans="90:93" ht="16.5">
      <c r="CL2192" s="352"/>
      <c r="CM2192" s="353"/>
      <c r="CN2192" s="354"/>
      <c r="CO2192" s="354"/>
    </row>
    <row r="2193" spans="90:93" ht="16.5">
      <c r="CL2193" s="352"/>
      <c r="CM2193" s="353"/>
      <c r="CN2193" s="354"/>
      <c r="CO2193" s="354"/>
    </row>
    <row r="2194" spans="90:93" ht="16.5">
      <c r="CL2194" s="352"/>
      <c r="CM2194" s="353"/>
      <c r="CN2194" s="354"/>
      <c r="CO2194" s="354"/>
    </row>
    <row r="2195" spans="90:93" ht="16.5">
      <c r="CL2195" s="352"/>
      <c r="CM2195" s="353"/>
      <c r="CN2195" s="354"/>
      <c r="CO2195" s="354"/>
    </row>
    <row r="2196" spans="90:93" ht="16.5">
      <c r="CL2196" s="352"/>
      <c r="CM2196" s="353"/>
      <c r="CN2196" s="354"/>
      <c r="CO2196" s="354"/>
    </row>
    <row r="2197" spans="90:93" ht="16.5">
      <c r="CL2197" s="352"/>
      <c r="CM2197" s="353"/>
      <c r="CN2197" s="354"/>
      <c r="CO2197" s="354"/>
    </row>
    <row r="2198" spans="90:93" ht="16.5">
      <c r="CL2198" s="352"/>
      <c r="CM2198" s="353"/>
      <c r="CN2198" s="354"/>
      <c r="CO2198" s="354"/>
    </row>
    <row r="2199" spans="90:93" ht="16.5">
      <c r="CL2199" s="352"/>
      <c r="CM2199" s="353"/>
      <c r="CN2199" s="354"/>
      <c r="CO2199" s="354"/>
    </row>
    <row r="2200" spans="90:93" ht="16.5">
      <c r="CL2200" s="352"/>
      <c r="CM2200" s="353"/>
      <c r="CN2200" s="354"/>
      <c r="CO2200" s="354"/>
    </row>
    <row r="2201" spans="90:93" ht="16.5">
      <c r="CL2201" s="352"/>
      <c r="CM2201" s="353"/>
      <c r="CN2201" s="354"/>
      <c r="CO2201" s="354"/>
    </row>
    <row r="2202" spans="90:93" ht="16.5">
      <c r="CL2202" s="352"/>
      <c r="CM2202" s="353"/>
      <c r="CN2202" s="354"/>
      <c r="CO2202" s="354"/>
    </row>
    <row r="2203" spans="90:93" ht="16.5">
      <c r="CL2203" s="352"/>
      <c r="CM2203" s="353"/>
      <c r="CN2203" s="354"/>
      <c r="CO2203" s="354"/>
    </row>
    <row r="2204" spans="90:93" ht="16.5">
      <c r="CL2204" s="352"/>
      <c r="CM2204" s="353"/>
      <c r="CN2204" s="354"/>
      <c r="CO2204" s="354"/>
    </row>
    <row r="2205" spans="90:93" ht="16.5">
      <c r="CL2205" s="352"/>
      <c r="CM2205" s="353"/>
      <c r="CN2205" s="354"/>
      <c r="CO2205" s="354"/>
    </row>
    <row r="2206" spans="90:93" ht="16.5">
      <c r="CL2206" s="352"/>
      <c r="CM2206" s="353"/>
      <c r="CN2206" s="354"/>
      <c r="CO2206" s="354"/>
    </row>
    <row r="2207" spans="90:93" ht="16.5">
      <c r="CL2207" s="352"/>
      <c r="CM2207" s="353"/>
      <c r="CN2207" s="354"/>
      <c r="CO2207" s="354"/>
    </row>
    <row r="2208" spans="90:93" ht="16.5">
      <c r="CL2208" s="352"/>
      <c r="CM2208" s="353"/>
      <c r="CN2208" s="354"/>
      <c r="CO2208" s="354"/>
    </row>
    <row r="2209" spans="90:93" ht="16.5">
      <c r="CL2209" s="352"/>
      <c r="CM2209" s="353"/>
      <c r="CN2209" s="354"/>
      <c r="CO2209" s="354"/>
    </row>
    <row r="2210" spans="90:93" ht="16.5">
      <c r="CL2210" s="352"/>
      <c r="CM2210" s="353"/>
      <c r="CN2210" s="354"/>
      <c r="CO2210" s="354"/>
    </row>
    <row r="2211" spans="90:93" ht="16.5">
      <c r="CL2211" s="352"/>
      <c r="CM2211" s="353"/>
      <c r="CN2211" s="354"/>
      <c r="CO2211" s="354"/>
    </row>
    <row r="2212" spans="90:93" ht="16.5">
      <c r="CL2212" s="352"/>
      <c r="CM2212" s="353"/>
      <c r="CN2212" s="354"/>
      <c r="CO2212" s="354"/>
    </row>
    <row r="2213" spans="90:93" ht="16.5">
      <c r="CL2213" s="352"/>
      <c r="CM2213" s="353"/>
      <c r="CN2213" s="354"/>
      <c r="CO2213" s="354"/>
    </row>
    <row r="2214" spans="90:93" ht="16.5">
      <c r="CL2214" s="352"/>
      <c r="CM2214" s="353"/>
      <c r="CN2214" s="354"/>
      <c r="CO2214" s="354"/>
    </row>
    <row r="2215" spans="90:93" ht="16.5">
      <c r="CL2215" s="352"/>
      <c r="CM2215" s="353"/>
      <c r="CN2215" s="354"/>
      <c r="CO2215" s="354"/>
    </row>
    <row r="2216" spans="90:93" ht="16.5">
      <c r="CL2216" s="352"/>
      <c r="CM2216" s="353"/>
      <c r="CN2216" s="354"/>
      <c r="CO2216" s="354"/>
    </row>
    <row r="2217" spans="90:93" ht="16.5">
      <c r="CL2217" s="352"/>
      <c r="CM2217" s="353"/>
      <c r="CN2217" s="354"/>
      <c r="CO2217" s="354"/>
    </row>
    <row r="2218" spans="90:93" ht="16.5">
      <c r="CL2218" s="352"/>
      <c r="CM2218" s="353"/>
      <c r="CN2218" s="354"/>
      <c r="CO2218" s="354"/>
    </row>
    <row r="2219" spans="90:93" ht="16.5">
      <c r="CL2219" s="352"/>
      <c r="CM2219" s="353"/>
      <c r="CN2219" s="354"/>
      <c r="CO2219" s="354"/>
    </row>
    <row r="2220" spans="90:93" ht="16.5">
      <c r="CL2220" s="352"/>
      <c r="CM2220" s="353"/>
      <c r="CN2220" s="354"/>
      <c r="CO2220" s="354"/>
    </row>
    <row r="2221" spans="90:93" ht="16.5">
      <c r="CL2221" s="352"/>
      <c r="CM2221" s="353"/>
      <c r="CN2221" s="354"/>
      <c r="CO2221" s="354"/>
    </row>
    <row r="2222" spans="90:93" ht="16.5">
      <c r="CL2222" s="352"/>
      <c r="CM2222" s="353"/>
      <c r="CN2222" s="354"/>
      <c r="CO2222" s="354"/>
    </row>
    <row r="2223" spans="90:93" ht="16.5">
      <c r="CL2223" s="352"/>
      <c r="CM2223" s="353"/>
      <c r="CN2223" s="354"/>
      <c r="CO2223" s="354"/>
    </row>
    <row r="2224" spans="90:93" ht="16.5">
      <c r="CL2224" s="352"/>
      <c r="CM2224" s="353"/>
      <c r="CN2224" s="354"/>
      <c r="CO2224" s="354"/>
    </row>
    <row r="2225" spans="90:93" ht="16.5">
      <c r="CL2225" s="352"/>
      <c r="CM2225" s="353"/>
      <c r="CN2225" s="354"/>
      <c r="CO2225" s="354"/>
    </row>
    <row r="2226" spans="90:93" ht="16.5">
      <c r="CL2226" s="352"/>
      <c r="CM2226" s="353"/>
      <c r="CN2226" s="354"/>
      <c r="CO2226" s="354"/>
    </row>
    <row r="2227" spans="90:93" ht="16.5">
      <c r="CL2227" s="352"/>
      <c r="CM2227" s="353"/>
      <c r="CN2227" s="354"/>
      <c r="CO2227" s="354"/>
    </row>
    <row r="2228" spans="90:93" ht="16.5">
      <c r="CL2228" s="352"/>
      <c r="CM2228" s="353"/>
      <c r="CN2228" s="354"/>
      <c r="CO2228" s="354"/>
    </row>
    <row r="2229" spans="90:93" ht="16.5">
      <c r="CL2229" s="352"/>
      <c r="CM2229" s="353"/>
      <c r="CN2229" s="354"/>
      <c r="CO2229" s="354"/>
    </row>
    <row r="2230" spans="90:93" ht="16.5">
      <c r="CL2230" s="352"/>
      <c r="CM2230" s="353"/>
      <c r="CN2230" s="354"/>
      <c r="CO2230" s="354"/>
    </row>
    <row r="2231" spans="90:93" ht="16.5">
      <c r="CL2231" s="352"/>
      <c r="CM2231" s="353"/>
      <c r="CN2231" s="354"/>
      <c r="CO2231" s="354"/>
    </row>
    <row r="2232" spans="90:93" ht="16.5">
      <c r="CL2232" s="352"/>
      <c r="CM2232" s="353"/>
      <c r="CN2232" s="354"/>
      <c r="CO2232" s="354"/>
    </row>
    <row r="2233" spans="90:93" ht="16.5">
      <c r="CL2233" s="352"/>
      <c r="CM2233" s="353"/>
      <c r="CN2233" s="354"/>
      <c r="CO2233" s="354"/>
    </row>
    <row r="2234" spans="90:93" ht="16.5">
      <c r="CL2234" s="352"/>
      <c r="CM2234" s="353"/>
      <c r="CN2234" s="354"/>
      <c r="CO2234" s="354"/>
    </row>
    <row r="2235" spans="90:93" ht="16.5">
      <c r="CL2235" s="352"/>
      <c r="CM2235" s="353"/>
      <c r="CN2235" s="354"/>
      <c r="CO2235" s="354"/>
    </row>
    <row r="2236" spans="90:93" ht="16.5">
      <c r="CL2236" s="352"/>
      <c r="CM2236" s="353"/>
      <c r="CN2236" s="354"/>
      <c r="CO2236" s="354"/>
    </row>
    <row r="2237" spans="90:93" ht="16.5">
      <c r="CL2237" s="352"/>
      <c r="CM2237" s="353"/>
      <c r="CN2237" s="354"/>
      <c r="CO2237" s="354"/>
    </row>
    <row r="2238" spans="90:93" ht="16.5">
      <c r="CL2238" s="352"/>
      <c r="CM2238" s="353"/>
      <c r="CN2238" s="354"/>
      <c r="CO2238" s="354"/>
    </row>
    <row r="2239" spans="90:93" ht="16.5">
      <c r="CL2239" s="352"/>
      <c r="CM2239" s="353"/>
      <c r="CN2239" s="354"/>
      <c r="CO2239" s="354"/>
    </row>
    <row r="2240" spans="90:93" ht="16.5">
      <c r="CL2240" s="352"/>
      <c r="CM2240" s="353"/>
      <c r="CN2240" s="354"/>
      <c r="CO2240" s="354"/>
    </row>
    <row r="2241" spans="90:93" ht="16.5">
      <c r="CL2241" s="352"/>
      <c r="CM2241" s="353"/>
      <c r="CN2241" s="354"/>
      <c r="CO2241" s="354"/>
    </row>
    <row r="2242" spans="90:93" ht="16.5">
      <c r="CL2242" s="352"/>
      <c r="CM2242" s="353"/>
      <c r="CN2242" s="354"/>
      <c r="CO2242" s="354"/>
    </row>
    <row r="2243" spans="90:93" ht="16.5">
      <c r="CL2243" s="352"/>
      <c r="CM2243" s="353"/>
      <c r="CN2243" s="354"/>
      <c r="CO2243" s="354"/>
    </row>
    <row r="2244" spans="90:93" ht="16.5">
      <c r="CL2244" s="352"/>
      <c r="CM2244" s="353"/>
      <c r="CN2244" s="354"/>
      <c r="CO2244" s="354"/>
    </row>
    <row r="2245" spans="90:93" ht="16.5">
      <c r="CL2245" s="352"/>
      <c r="CM2245" s="353"/>
      <c r="CN2245" s="354"/>
      <c r="CO2245" s="354"/>
    </row>
    <row r="2246" spans="90:93" ht="16.5">
      <c r="CL2246" s="352"/>
      <c r="CM2246" s="353"/>
      <c r="CN2246" s="354"/>
      <c r="CO2246" s="354"/>
    </row>
    <row r="2247" spans="90:93" ht="16.5">
      <c r="CL2247" s="352"/>
      <c r="CM2247" s="353"/>
      <c r="CN2247" s="354"/>
      <c r="CO2247" s="354"/>
    </row>
    <row r="2248" spans="90:93" ht="16.5">
      <c r="CL2248" s="352"/>
      <c r="CM2248" s="353"/>
      <c r="CN2248" s="354"/>
      <c r="CO2248" s="354"/>
    </row>
    <row r="2249" spans="90:93" ht="16.5">
      <c r="CL2249" s="352"/>
      <c r="CM2249" s="353"/>
      <c r="CN2249" s="354"/>
      <c r="CO2249" s="354"/>
    </row>
    <row r="2250" spans="90:93" ht="16.5">
      <c r="CL2250" s="352"/>
      <c r="CM2250" s="353"/>
      <c r="CN2250" s="354"/>
      <c r="CO2250" s="354"/>
    </row>
    <row r="2251" spans="90:93" ht="16.5">
      <c r="CL2251" s="352"/>
      <c r="CM2251" s="353"/>
      <c r="CN2251" s="354"/>
      <c r="CO2251" s="354"/>
    </row>
    <row r="2252" spans="90:93" ht="16.5">
      <c r="CL2252" s="352"/>
      <c r="CM2252" s="353"/>
      <c r="CN2252" s="354"/>
      <c r="CO2252" s="354"/>
    </row>
    <row r="2253" spans="90:93" ht="16.5">
      <c r="CL2253" s="352"/>
      <c r="CM2253" s="353"/>
      <c r="CN2253" s="354"/>
      <c r="CO2253" s="354"/>
    </row>
    <row r="2254" spans="90:93" ht="16.5">
      <c r="CL2254" s="352"/>
      <c r="CM2254" s="353"/>
      <c r="CN2254" s="354"/>
      <c r="CO2254" s="354"/>
    </row>
    <row r="2255" spans="90:93" ht="16.5">
      <c r="CL2255" s="352"/>
      <c r="CM2255" s="353"/>
      <c r="CN2255" s="354"/>
      <c r="CO2255" s="354"/>
    </row>
    <row r="2256" spans="90:93" ht="16.5">
      <c r="CL2256" s="352"/>
      <c r="CM2256" s="353"/>
      <c r="CN2256" s="354"/>
      <c r="CO2256" s="354"/>
    </row>
    <row r="2257" spans="90:93" ht="16.5">
      <c r="CL2257" s="352"/>
      <c r="CM2257" s="353"/>
      <c r="CN2257" s="354"/>
      <c r="CO2257" s="354"/>
    </row>
    <row r="2258" spans="90:93" ht="16.5">
      <c r="CL2258" s="352"/>
      <c r="CM2258" s="353"/>
      <c r="CN2258" s="354"/>
      <c r="CO2258" s="354"/>
    </row>
    <row r="2259" spans="90:93" ht="16.5">
      <c r="CL2259" s="352"/>
      <c r="CM2259" s="353"/>
      <c r="CN2259" s="354"/>
      <c r="CO2259" s="354"/>
    </row>
    <row r="2260" spans="90:93" ht="16.5">
      <c r="CL2260" s="352"/>
      <c r="CM2260" s="353"/>
      <c r="CN2260" s="354"/>
      <c r="CO2260" s="354"/>
    </row>
    <row r="2261" spans="90:93" ht="16.5">
      <c r="CL2261" s="352"/>
      <c r="CM2261" s="353"/>
      <c r="CN2261" s="354"/>
      <c r="CO2261" s="354"/>
    </row>
    <row r="2262" spans="90:93" ht="16.5">
      <c r="CL2262" s="352"/>
      <c r="CM2262" s="353"/>
      <c r="CN2262" s="354"/>
      <c r="CO2262" s="354"/>
    </row>
    <row r="2263" spans="90:93" ht="16.5">
      <c r="CL2263" s="352"/>
      <c r="CM2263" s="353"/>
      <c r="CN2263" s="354"/>
      <c r="CO2263" s="354"/>
    </row>
    <row r="2264" spans="90:93" ht="16.5">
      <c r="CL2264" s="352"/>
      <c r="CM2264" s="353"/>
      <c r="CN2264" s="354"/>
      <c r="CO2264" s="354"/>
    </row>
    <row r="2265" spans="90:93" ht="16.5">
      <c r="CL2265" s="352"/>
      <c r="CM2265" s="353"/>
      <c r="CN2265" s="354"/>
      <c r="CO2265" s="354"/>
    </row>
    <row r="2266" spans="90:93" ht="16.5">
      <c r="CL2266" s="352"/>
      <c r="CM2266" s="353"/>
      <c r="CN2266" s="354"/>
      <c r="CO2266" s="354"/>
    </row>
    <row r="2267" spans="90:93" ht="16.5">
      <c r="CL2267" s="352"/>
      <c r="CM2267" s="353"/>
      <c r="CN2267" s="354"/>
      <c r="CO2267" s="354"/>
    </row>
    <row r="2268" spans="90:93" ht="16.5">
      <c r="CL2268" s="352"/>
      <c r="CM2268" s="353"/>
      <c r="CN2268" s="354"/>
      <c r="CO2268" s="354"/>
    </row>
    <row r="2269" spans="90:93" ht="16.5">
      <c r="CL2269" s="352"/>
      <c r="CM2269" s="353"/>
      <c r="CN2269" s="354"/>
      <c r="CO2269" s="354"/>
    </row>
    <row r="2270" spans="90:93" ht="16.5">
      <c r="CL2270" s="352"/>
      <c r="CM2270" s="353"/>
      <c r="CN2270" s="354"/>
      <c r="CO2270" s="354"/>
    </row>
    <row r="2271" spans="90:93" ht="16.5">
      <c r="CL2271" s="352"/>
      <c r="CM2271" s="353"/>
      <c r="CN2271" s="354"/>
      <c r="CO2271" s="354"/>
    </row>
    <row r="2272" spans="90:93" ht="16.5">
      <c r="CL2272" s="352"/>
      <c r="CM2272" s="353"/>
      <c r="CN2272" s="354"/>
      <c r="CO2272" s="354"/>
    </row>
    <row r="2273" spans="90:93" ht="16.5">
      <c r="CL2273" s="352"/>
      <c r="CM2273" s="353"/>
      <c r="CN2273" s="354"/>
      <c r="CO2273" s="354"/>
    </row>
    <row r="2274" spans="90:93" ht="16.5">
      <c r="CL2274" s="352"/>
      <c r="CM2274" s="353"/>
      <c r="CN2274" s="354"/>
      <c r="CO2274" s="354"/>
    </row>
    <row r="2275" spans="90:93" ht="16.5">
      <c r="CL2275" s="352"/>
      <c r="CM2275" s="353"/>
      <c r="CN2275" s="354"/>
      <c r="CO2275" s="354"/>
    </row>
    <row r="2276" spans="90:93" ht="16.5">
      <c r="CL2276" s="352"/>
      <c r="CM2276" s="353"/>
      <c r="CN2276" s="354"/>
      <c r="CO2276" s="354"/>
    </row>
    <row r="2277" spans="90:93" ht="16.5">
      <c r="CL2277" s="352"/>
      <c r="CM2277" s="353"/>
      <c r="CN2277" s="354"/>
      <c r="CO2277" s="354"/>
    </row>
    <row r="2278" spans="90:93" ht="16.5">
      <c r="CL2278" s="352"/>
      <c r="CM2278" s="353"/>
      <c r="CN2278" s="354"/>
      <c r="CO2278" s="354"/>
    </row>
    <row r="2279" spans="90:93" ht="16.5">
      <c r="CL2279" s="352"/>
      <c r="CM2279" s="353"/>
      <c r="CN2279" s="354"/>
      <c r="CO2279" s="354"/>
    </row>
    <row r="2280" spans="90:93" ht="16.5">
      <c r="CL2280" s="352"/>
      <c r="CM2280" s="353"/>
      <c r="CN2280" s="354"/>
      <c r="CO2280" s="354"/>
    </row>
    <row r="2281" spans="90:93" ht="16.5">
      <c r="CL2281" s="352"/>
      <c r="CM2281" s="353"/>
      <c r="CN2281" s="354"/>
      <c r="CO2281" s="354"/>
    </row>
    <row r="2282" spans="90:93" ht="16.5">
      <c r="CL2282" s="352"/>
      <c r="CM2282" s="353"/>
      <c r="CN2282" s="354"/>
      <c r="CO2282" s="354"/>
    </row>
    <row r="2283" spans="90:93" ht="16.5">
      <c r="CL2283" s="352"/>
      <c r="CM2283" s="353"/>
      <c r="CN2283" s="354"/>
      <c r="CO2283" s="354"/>
    </row>
    <row r="2284" spans="90:93" ht="16.5">
      <c r="CL2284" s="352"/>
      <c r="CM2284" s="353"/>
      <c r="CN2284" s="354"/>
      <c r="CO2284" s="354"/>
    </row>
    <row r="2285" spans="90:93" ht="16.5">
      <c r="CL2285" s="352"/>
      <c r="CM2285" s="353"/>
      <c r="CN2285" s="354"/>
      <c r="CO2285" s="354"/>
    </row>
    <row r="2286" spans="90:93" ht="16.5">
      <c r="CL2286" s="352"/>
      <c r="CM2286" s="353"/>
      <c r="CN2286" s="354"/>
      <c r="CO2286" s="354"/>
    </row>
    <row r="2287" spans="90:93" ht="16.5">
      <c r="CL2287" s="352"/>
      <c r="CM2287" s="353"/>
      <c r="CN2287" s="354"/>
      <c r="CO2287" s="354"/>
    </row>
    <row r="2288" spans="90:93" ht="16.5">
      <c r="CL2288" s="352"/>
      <c r="CM2288" s="353"/>
      <c r="CN2288" s="354"/>
      <c r="CO2288" s="354"/>
    </row>
    <row r="2289" spans="90:93" ht="16.5">
      <c r="CL2289" s="352"/>
      <c r="CM2289" s="353"/>
      <c r="CN2289" s="354"/>
      <c r="CO2289" s="354"/>
    </row>
    <row r="2290" spans="90:93" ht="16.5">
      <c r="CL2290" s="352"/>
      <c r="CM2290" s="353"/>
      <c r="CN2290" s="354"/>
      <c r="CO2290" s="354"/>
    </row>
    <row r="2291" spans="90:93" ht="16.5">
      <c r="CL2291" s="352"/>
      <c r="CM2291" s="353"/>
      <c r="CN2291" s="354"/>
      <c r="CO2291" s="354"/>
    </row>
    <row r="2292" spans="90:93" ht="16.5">
      <c r="CL2292" s="352"/>
      <c r="CM2292" s="353"/>
      <c r="CN2292" s="354"/>
      <c r="CO2292" s="354"/>
    </row>
    <row r="2293" spans="90:93" ht="16.5">
      <c r="CL2293" s="352"/>
      <c r="CM2293" s="353"/>
      <c r="CN2293" s="354"/>
      <c r="CO2293" s="354"/>
    </row>
    <row r="2294" spans="90:93" ht="16.5">
      <c r="CL2294" s="352"/>
      <c r="CM2294" s="353"/>
      <c r="CN2294" s="354"/>
      <c r="CO2294" s="354"/>
    </row>
    <row r="2295" spans="90:93" ht="16.5">
      <c r="CL2295" s="352"/>
      <c r="CM2295" s="353"/>
      <c r="CN2295" s="354"/>
      <c r="CO2295" s="354"/>
    </row>
    <row r="2296" spans="90:93" ht="16.5">
      <c r="CL2296" s="352"/>
      <c r="CM2296" s="353"/>
      <c r="CN2296" s="354"/>
      <c r="CO2296" s="354"/>
    </row>
    <row r="2297" spans="90:93" ht="16.5">
      <c r="CL2297" s="352"/>
      <c r="CM2297" s="353"/>
      <c r="CN2297" s="354"/>
      <c r="CO2297" s="354"/>
    </row>
    <row r="2298" spans="90:93" ht="16.5">
      <c r="CL2298" s="352"/>
      <c r="CM2298" s="353"/>
      <c r="CN2298" s="354"/>
      <c r="CO2298" s="354"/>
    </row>
    <row r="2299" spans="90:93" ht="16.5">
      <c r="CL2299" s="352"/>
      <c r="CM2299" s="353"/>
      <c r="CN2299" s="354"/>
      <c r="CO2299" s="354"/>
    </row>
    <row r="2300" spans="90:93" ht="16.5">
      <c r="CL2300" s="352"/>
      <c r="CM2300" s="353"/>
      <c r="CN2300" s="354"/>
      <c r="CO2300" s="354"/>
    </row>
    <row r="2301" spans="90:93" ht="16.5">
      <c r="CL2301" s="352"/>
      <c r="CM2301" s="353"/>
      <c r="CN2301" s="354"/>
      <c r="CO2301" s="354"/>
    </row>
    <row r="2302" spans="90:93" ht="16.5">
      <c r="CL2302" s="352"/>
      <c r="CM2302" s="353"/>
      <c r="CN2302" s="354"/>
      <c r="CO2302" s="354"/>
    </row>
    <row r="2303" spans="90:93" ht="16.5">
      <c r="CL2303" s="352"/>
      <c r="CM2303" s="353"/>
      <c r="CN2303" s="354"/>
      <c r="CO2303" s="354"/>
    </row>
    <row r="2304" spans="90:93" ht="16.5">
      <c r="CL2304" s="352"/>
      <c r="CM2304" s="353"/>
      <c r="CN2304" s="354"/>
      <c r="CO2304" s="354"/>
    </row>
    <row r="2305" spans="90:93" ht="16.5">
      <c r="CL2305" s="352"/>
      <c r="CM2305" s="353"/>
      <c r="CN2305" s="354"/>
      <c r="CO2305" s="354"/>
    </row>
    <row r="2306" spans="90:93" ht="16.5">
      <c r="CL2306" s="352"/>
      <c r="CM2306" s="353"/>
      <c r="CN2306" s="354"/>
      <c r="CO2306" s="354"/>
    </row>
    <row r="2307" spans="90:93" ht="16.5">
      <c r="CL2307" s="352"/>
      <c r="CM2307" s="353"/>
      <c r="CN2307" s="354"/>
      <c r="CO2307" s="354"/>
    </row>
    <row r="2308" spans="90:93" ht="16.5">
      <c r="CL2308" s="352"/>
      <c r="CM2308" s="353"/>
      <c r="CN2308" s="354"/>
      <c r="CO2308" s="354"/>
    </row>
    <row r="2309" spans="90:93" ht="16.5">
      <c r="CL2309" s="352"/>
      <c r="CM2309" s="353"/>
      <c r="CN2309" s="354"/>
      <c r="CO2309" s="354"/>
    </row>
    <row r="2310" spans="90:93" ht="16.5">
      <c r="CL2310" s="352"/>
      <c r="CM2310" s="353"/>
      <c r="CN2310" s="354"/>
      <c r="CO2310" s="354"/>
    </row>
    <row r="2311" spans="90:93" ht="16.5">
      <c r="CL2311" s="352"/>
      <c r="CM2311" s="353"/>
      <c r="CN2311" s="354"/>
      <c r="CO2311" s="354"/>
    </row>
    <row r="2312" spans="90:93" ht="16.5">
      <c r="CL2312" s="352"/>
      <c r="CM2312" s="353"/>
      <c r="CN2312" s="354"/>
      <c r="CO2312" s="354"/>
    </row>
    <row r="2313" spans="90:93" ht="16.5">
      <c r="CL2313" s="352"/>
      <c r="CM2313" s="353"/>
      <c r="CN2313" s="354"/>
      <c r="CO2313" s="354"/>
    </row>
    <row r="2314" spans="90:93" ht="16.5">
      <c r="CL2314" s="352"/>
      <c r="CM2314" s="353"/>
      <c r="CN2314" s="354"/>
      <c r="CO2314" s="354"/>
    </row>
    <row r="2315" spans="90:93" ht="16.5">
      <c r="CL2315" s="352"/>
      <c r="CM2315" s="353"/>
      <c r="CN2315" s="354"/>
      <c r="CO2315" s="354"/>
    </row>
    <row r="2316" spans="90:93" ht="16.5">
      <c r="CL2316" s="352"/>
      <c r="CM2316" s="353"/>
      <c r="CN2316" s="354"/>
      <c r="CO2316" s="354"/>
    </row>
    <row r="2317" spans="90:93" ht="16.5">
      <c r="CL2317" s="352"/>
      <c r="CM2317" s="353"/>
      <c r="CN2317" s="354"/>
      <c r="CO2317" s="354"/>
    </row>
    <row r="2318" spans="90:93" ht="16.5">
      <c r="CL2318" s="352"/>
      <c r="CM2318" s="353"/>
      <c r="CN2318" s="354"/>
      <c r="CO2318" s="354"/>
    </row>
    <row r="2319" spans="90:93" ht="16.5">
      <c r="CL2319" s="352"/>
      <c r="CM2319" s="353"/>
      <c r="CN2319" s="354"/>
      <c r="CO2319" s="354"/>
    </row>
    <row r="2320" spans="90:93" ht="16.5">
      <c r="CL2320" s="352"/>
      <c r="CM2320" s="353"/>
      <c r="CN2320" s="354"/>
      <c r="CO2320" s="354"/>
    </row>
    <row r="2321" spans="90:93" ht="16.5">
      <c r="CL2321" s="352"/>
      <c r="CM2321" s="353"/>
      <c r="CN2321" s="354"/>
      <c r="CO2321" s="354"/>
    </row>
    <row r="2322" spans="90:93" ht="16.5">
      <c r="CL2322" s="352"/>
      <c r="CM2322" s="353"/>
      <c r="CN2322" s="354"/>
      <c r="CO2322" s="354"/>
    </row>
    <row r="2323" spans="90:93" ht="16.5">
      <c r="CL2323" s="352"/>
      <c r="CM2323" s="353"/>
      <c r="CN2323" s="354"/>
      <c r="CO2323" s="354"/>
    </row>
    <row r="2324" spans="90:93" ht="16.5">
      <c r="CL2324" s="352"/>
      <c r="CM2324" s="353"/>
      <c r="CN2324" s="354"/>
      <c r="CO2324" s="354"/>
    </row>
    <row r="2325" spans="90:93" ht="16.5">
      <c r="CL2325" s="352"/>
      <c r="CM2325" s="353"/>
      <c r="CN2325" s="354"/>
      <c r="CO2325" s="354"/>
    </row>
    <row r="2326" spans="90:93" ht="16.5">
      <c r="CL2326" s="352"/>
      <c r="CM2326" s="353"/>
      <c r="CN2326" s="354"/>
      <c r="CO2326" s="354"/>
    </row>
    <row r="2327" spans="90:93" ht="16.5">
      <c r="CL2327" s="352"/>
      <c r="CM2327" s="353"/>
      <c r="CN2327" s="354"/>
      <c r="CO2327" s="354"/>
    </row>
    <row r="2328" spans="90:93" ht="16.5">
      <c r="CL2328" s="352"/>
      <c r="CM2328" s="353"/>
      <c r="CN2328" s="354"/>
      <c r="CO2328" s="354"/>
    </row>
    <row r="2329" spans="90:93" ht="16.5">
      <c r="CL2329" s="352"/>
      <c r="CM2329" s="353"/>
      <c r="CN2329" s="354"/>
      <c r="CO2329" s="354"/>
    </row>
    <row r="2330" spans="90:93" ht="16.5">
      <c r="CL2330" s="352"/>
      <c r="CM2330" s="353"/>
      <c r="CN2330" s="354"/>
      <c r="CO2330" s="354"/>
    </row>
    <row r="2331" spans="90:93" ht="16.5">
      <c r="CL2331" s="352"/>
      <c r="CM2331" s="353"/>
      <c r="CN2331" s="354"/>
      <c r="CO2331" s="354"/>
    </row>
    <row r="2332" spans="90:93" ht="16.5">
      <c r="CL2332" s="352"/>
      <c r="CM2332" s="353"/>
      <c r="CN2332" s="354"/>
      <c r="CO2332" s="354"/>
    </row>
    <row r="2333" spans="90:93" ht="16.5">
      <c r="CL2333" s="352"/>
      <c r="CM2333" s="353"/>
      <c r="CN2333" s="354"/>
      <c r="CO2333" s="354"/>
    </row>
    <row r="2334" spans="90:93" ht="16.5">
      <c r="CL2334" s="352"/>
      <c r="CM2334" s="353"/>
      <c r="CN2334" s="354"/>
      <c r="CO2334" s="354"/>
    </row>
    <row r="2335" spans="90:93" ht="16.5">
      <c r="CL2335" s="352"/>
      <c r="CM2335" s="353"/>
      <c r="CN2335" s="354"/>
      <c r="CO2335" s="354"/>
    </row>
    <row r="2336" spans="90:93" ht="16.5">
      <c r="CL2336" s="352"/>
      <c r="CM2336" s="353"/>
      <c r="CN2336" s="354"/>
      <c r="CO2336" s="354"/>
    </row>
    <row r="2337" spans="90:93" ht="16.5">
      <c r="CL2337" s="352"/>
      <c r="CM2337" s="353"/>
      <c r="CN2337" s="354"/>
      <c r="CO2337" s="354"/>
    </row>
    <row r="2338" spans="90:93" ht="16.5">
      <c r="CL2338" s="352"/>
      <c r="CM2338" s="353"/>
      <c r="CN2338" s="354"/>
      <c r="CO2338" s="354"/>
    </row>
    <row r="2339" spans="90:93" ht="16.5">
      <c r="CL2339" s="352"/>
      <c r="CM2339" s="353"/>
      <c r="CN2339" s="354"/>
      <c r="CO2339" s="354"/>
    </row>
    <row r="2340" spans="90:93" ht="16.5">
      <c r="CL2340" s="352"/>
      <c r="CM2340" s="353"/>
      <c r="CN2340" s="354"/>
      <c r="CO2340" s="354"/>
    </row>
    <row r="2341" spans="90:93" ht="16.5">
      <c r="CL2341" s="352"/>
      <c r="CM2341" s="353"/>
      <c r="CN2341" s="354"/>
      <c r="CO2341" s="354"/>
    </row>
    <row r="2342" spans="90:93" ht="16.5">
      <c r="CL2342" s="352"/>
      <c r="CM2342" s="353"/>
      <c r="CN2342" s="354"/>
      <c r="CO2342" s="354"/>
    </row>
    <row r="2343" spans="90:93" ht="16.5">
      <c r="CL2343" s="352"/>
      <c r="CM2343" s="353"/>
      <c r="CN2343" s="354"/>
      <c r="CO2343" s="354"/>
    </row>
    <row r="2344" spans="90:93" ht="16.5">
      <c r="CL2344" s="352"/>
      <c r="CM2344" s="353"/>
      <c r="CN2344" s="354"/>
      <c r="CO2344" s="354"/>
    </row>
    <row r="2345" spans="90:93" ht="16.5">
      <c r="CL2345" s="352"/>
      <c r="CM2345" s="353"/>
      <c r="CN2345" s="354"/>
      <c r="CO2345" s="354"/>
    </row>
    <row r="2346" spans="90:93" ht="16.5">
      <c r="CL2346" s="352"/>
      <c r="CM2346" s="353"/>
      <c r="CN2346" s="354"/>
      <c r="CO2346" s="354"/>
    </row>
    <row r="2347" spans="90:93" ht="16.5">
      <c r="CL2347" s="352"/>
      <c r="CM2347" s="353"/>
      <c r="CN2347" s="354"/>
      <c r="CO2347" s="354"/>
    </row>
    <row r="2348" spans="90:93" ht="16.5">
      <c r="CL2348" s="352"/>
      <c r="CM2348" s="353"/>
      <c r="CN2348" s="354"/>
      <c r="CO2348" s="354"/>
    </row>
    <row r="2349" spans="90:93" ht="16.5">
      <c r="CL2349" s="352"/>
      <c r="CM2349" s="353"/>
      <c r="CN2349" s="354"/>
      <c r="CO2349" s="354"/>
    </row>
    <row r="2350" spans="90:93" ht="16.5">
      <c r="CL2350" s="352"/>
      <c r="CM2350" s="353"/>
      <c r="CN2350" s="354"/>
      <c r="CO2350" s="354"/>
    </row>
    <row r="2351" spans="90:93" ht="16.5">
      <c r="CL2351" s="352"/>
      <c r="CM2351" s="353"/>
      <c r="CN2351" s="354"/>
      <c r="CO2351" s="354"/>
    </row>
    <row r="2352" spans="90:93" ht="16.5">
      <c r="CL2352" s="352"/>
      <c r="CM2352" s="353"/>
      <c r="CN2352" s="354"/>
      <c r="CO2352" s="354"/>
    </row>
    <row r="2353" spans="90:93" ht="16.5">
      <c r="CL2353" s="352"/>
      <c r="CM2353" s="353"/>
      <c r="CN2353" s="354"/>
      <c r="CO2353" s="354"/>
    </row>
    <row r="2354" spans="90:93" ht="16.5">
      <c r="CL2354" s="352"/>
      <c r="CM2354" s="353"/>
      <c r="CN2354" s="354"/>
      <c r="CO2354" s="354"/>
    </row>
    <row r="2355" spans="90:93" ht="16.5">
      <c r="CL2355" s="352"/>
      <c r="CM2355" s="353"/>
      <c r="CN2355" s="354"/>
      <c r="CO2355" s="354"/>
    </row>
    <row r="2356" spans="90:93" ht="16.5">
      <c r="CL2356" s="352"/>
      <c r="CM2356" s="353"/>
      <c r="CN2356" s="354"/>
      <c r="CO2356" s="354"/>
    </row>
    <row r="2357" spans="90:93" ht="16.5">
      <c r="CL2357" s="352"/>
      <c r="CM2357" s="353"/>
      <c r="CN2357" s="354"/>
      <c r="CO2357" s="354"/>
    </row>
    <row r="2358" spans="90:93" ht="16.5">
      <c r="CL2358" s="352"/>
      <c r="CM2358" s="353"/>
      <c r="CN2358" s="354"/>
      <c r="CO2358" s="354"/>
    </row>
    <row r="2359" spans="90:93" ht="16.5">
      <c r="CL2359" s="352"/>
      <c r="CM2359" s="353"/>
      <c r="CN2359" s="354"/>
      <c r="CO2359" s="354"/>
    </row>
    <row r="2360" spans="90:93" ht="16.5">
      <c r="CL2360" s="352"/>
      <c r="CM2360" s="353"/>
      <c r="CN2360" s="354"/>
      <c r="CO2360" s="354"/>
    </row>
    <row r="2361" spans="90:93" ht="16.5">
      <c r="CL2361" s="352"/>
      <c r="CM2361" s="353"/>
      <c r="CN2361" s="354"/>
      <c r="CO2361" s="354"/>
    </row>
    <row r="2362" spans="90:93" ht="16.5">
      <c r="CL2362" s="352"/>
      <c r="CM2362" s="353"/>
      <c r="CN2362" s="354"/>
      <c r="CO2362" s="354"/>
    </row>
    <row r="2363" spans="90:93" ht="16.5">
      <c r="CL2363" s="352"/>
      <c r="CM2363" s="353"/>
      <c r="CN2363" s="354"/>
      <c r="CO2363" s="354"/>
    </row>
    <row r="2364" spans="90:93" ht="16.5">
      <c r="CL2364" s="352"/>
      <c r="CM2364" s="353"/>
      <c r="CN2364" s="354"/>
      <c r="CO2364" s="354"/>
    </row>
    <row r="2365" spans="90:93" ht="16.5">
      <c r="CL2365" s="352"/>
      <c r="CM2365" s="353"/>
      <c r="CN2365" s="354"/>
      <c r="CO2365" s="354"/>
    </row>
    <row r="2366" spans="90:93" ht="16.5">
      <c r="CL2366" s="352"/>
      <c r="CM2366" s="353"/>
      <c r="CN2366" s="354"/>
      <c r="CO2366" s="354"/>
    </row>
    <row r="2367" spans="90:93" ht="16.5">
      <c r="CL2367" s="352"/>
      <c r="CM2367" s="353"/>
      <c r="CN2367" s="354"/>
      <c r="CO2367" s="354"/>
    </row>
    <row r="2368" spans="90:93" ht="16.5">
      <c r="CL2368" s="352"/>
      <c r="CM2368" s="353"/>
      <c r="CN2368" s="354"/>
      <c r="CO2368" s="354"/>
    </row>
    <row r="2369" spans="90:93" ht="16.5">
      <c r="CL2369" s="352"/>
      <c r="CM2369" s="353"/>
      <c r="CN2369" s="354"/>
      <c r="CO2369" s="354"/>
    </row>
    <row r="2370" spans="90:93" ht="16.5">
      <c r="CL2370" s="352"/>
      <c r="CM2370" s="353"/>
      <c r="CN2370" s="354"/>
      <c r="CO2370" s="354"/>
    </row>
    <row r="2371" spans="90:93" ht="16.5">
      <c r="CL2371" s="352"/>
      <c r="CM2371" s="353"/>
      <c r="CN2371" s="354"/>
      <c r="CO2371" s="354"/>
    </row>
    <row r="2372" spans="90:93" ht="16.5">
      <c r="CL2372" s="352"/>
      <c r="CM2372" s="353"/>
      <c r="CN2372" s="354"/>
      <c r="CO2372" s="354"/>
    </row>
    <row r="2373" spans="90:93" ht="16.5">
      <c r="CL2373" s="352"/>
      <c r="CM2373" s="353"/>
      <c r="CN2373" s="354"/>
      <c r="CO2373" s="354"/>
    </row>
    <row r="2374" spans="90:93" ht="16.5">
      <c r="CL2374" s="352"/>
      <c r="CM2374" s="353"/>
      <c r="CN2374" s="354"/>
      <c r="CO2374" s="354"/>
    </row>
    <row r="2375" spans="90:93" ht="16.5">
      <c r="CL2375" s="352"/>
      <c r="CM2375" s="353"/>
      <c r="CN2375" s="354"/>
      <c r="CO2375" s="354"/>
    </row>
    <row r="2376" spans="90:93" ht="16.5">
      <c r="CL2376" s="352"/>
      <c r="CM2376" s="353"/>
      <c r="CN2376" s="354"/>
      <c r="CO2376" s="354"/>
    </row>
    <row r="2377" spans="90:93" ht="16.5">
      <c r="CL2377" s="352"/>
      <c r="CM2377" s="353"/>
      <c r="CN2377" s="354"/>
      <c r="CO2377" s="354"/>
    </row>
    <row r="2378" spans="90:93" ht="16.5">
      <c r="CL2378" s="352"/>
      <c r="CM2378" s="353"/>
      <c r="CN2378" s="354"/>
      <c r="CO2378" s="354"/>
    </row>
    <row r="2379" spans="90:93" ht="16.5">
      <c r="CL2379" s="352"/>
      <c r="CM2379" s="353"/>
      <c r="CN2379" s="354"/>
      <c r="CO2379" s="354"/>
    </row>
    <row r="2380" spans="90:93" ht="16.5">
      <c r="CL2380" s="352"/>
      <c r="CM2380" s="353"/>
      <c r="CN2380" s="354"/>
      <c r="CO2380" s="354"/>
    </row>
    <row r="2381" spans="90:93" ht="16.5">
      <c r="CL2381" s="352"/>
      <c r="CM2381" s="353"/>
      <c r="CN2381" s="354"/>
      <c r="CO2381" s="354"/>
    </row>
    <row r="2382" spans="90:93" ht="16.5">
      <c r="CL2382" s="352"/>
      <c r="CM2382" s="353"/>
      <c r="CN2382" s="354"/>
      <c r="CO2382" s="354"/>
    </row>
    <row r="2383" spans="90:93" ht="16.5">
      <c r="CL2383" s="352"/>
      <c r="CM2383" s="353"/>
      <c r="CN2383" s="354"/>
      <c r="CO2383" s="354"/>
    </row>
    <row r="2384" spans="90:93" ht="16.5">
      <c r="CL2384" s="352"/>
      <c r="CM2384" s="353"/>
      <c r="CN2384" s="354"/>
      <c r="CO2384" s="354"/>
    </row>
    <row r="2385" spans="90:93" ht="16.5">
      <c r="CL2385" s="352"/>
      <c r="CM2385" s="353"/>
      <c r="CN2385" s="354"/>
      <c r="CO2385" s="354"/>
    </row>
    <row r="2386" spans="90:93" ht="16.5">
      <c r="CL2386" s="352"/>
      <c r="CM2386" s="353"/>
      <c r="CN2386" s="354"/>
      <c r="CO2386" s="354"/>
    </row>
    <row r="2387" spans="90:93" ht="16.5">
      <c r="CL2387" s="352"/>
      <c r="CM2387" s="353"/>
      <c r="CN2387" s="354"/>
      <c r="CO2387" s="354"/>
    </row>
    <row r="2388" spans="90:93" ht="16.5">
      <c r="CL2388" s="352"/>
      <c r="CM2388" s="353"/>
      <c r="CN2388" s="354"/>
      <c r="CO2388" s="354"/>
    </row>
    <row r="2389" spans="90:93" ht="16.5">
      <c r="CL2389" s="352"/>
      <c r="CM2389" s="353"/>
      <c r="CN2389" s="354"/>
      <c r="CO2389" s="354"/>
    </row>
    <row r="2390" spans="90:93" ht="16.5">
      <c r="CL2390" s="352"/>
      <c r="CM2390" s="353"/>
      <c r="CN2390" s="354"/>
      <c r="CO2390" s="354"/>
    </row>
    <row r="2391" spans="90:93" ht="16.5">
      <c r="CL2391" s="352"/>
      <c r="CM2391" s="353"/>
      <c r="CN2391" s="354"/>
      <c r="CO2391" s="354"/>
    </row>
    <row r="2392" spans="90:93" ht="16.5">
      <c r="CL2392" s="352"/>
      <c r="CM2392" s="353"/>
      <c r="CN2392" s="354"/>
      <c r="CO2392" s="354"/>
    </row>
    <row r="2393" spans="90:93" ht="16.5">
      <c r="CL2393" s="352"/>
      <c r="CM2393" s="353"/>
      <c r="CN2393" s="354"/>
      <c r="CO2393" s="354"/>
    </row>
    <row r="2394" spans="90:93" ht="16.5">
      <c r="CL2394" s="352"/>
      <c r="CM2394" s="353"/>
      <c r="CN2394" s="354"/>
      <c r="CO2394" s="354"/>
    </row>
    <row r="2395" spans="90:93" ht="16.5">
      <c r="CL2395" s="352"/>
      <c r="CM2395" s="353"/>
      <c r="CN2395" s="354"/>
      <c r="CO2395" s="354"/>
    </row>
    <row r="2396" spans="90:93" ht="16.5">
      <c r="CL2396" s="352"/>
      <c r="CM2396" s="353"/>
      <c r="CN2396" s="354"/>
      <c r="CO2396" s="354"/>
    </row>
    <row r="2397" spans="90:93" ht="16.5">
      <c r="CL2397" s="352"/>
      <c r="CM2397" s="353"/>
      <c r="CN2397" s="354"/>
      <c r="CO2397" s="354"/>
    </row>
    <row r="2398" spans="90:93" ht="16.5">
      <c r="CL2398" s="352"/>
      <c r="CM2398" s="353"/>
      <c r="CN2398" s="354"/>
      <c r="CO2398" s="354"/>
    </row>
    <row r="2399" spans="90:93" ht="16.5">
      <c r="CL2399" s="352"/>
      <c r="CM2399" s="353"/>
      <c r="CN2399" s="354"/>
      <c r="CO2399" s="354"/>
    </row>
    <row r="2400" spans="90:93" ht="16.5">
      <c r="CL2400" s="352"/>
      <c r="CM2400" s="353"/>
      <c r="CN2400" s="354"/>
      <c r="CO2400" s="354"/>
    </row>
    <row r="2401" spans="90:93" ht="16.5">
      <c r="CL2401" s="352"/>
      <c r="CM2401" s="353"/>
      <c r="CN2401" s="354"/>
      <c r="CO2401" s="354"/>
    </row>
    <row r="2402" spans="90:93" ht="16.5">
      <c r="CL2402" s="352"/>
      <c r="CM2402" s="353"/>
      <c r="CN2402" s="354"/>
      <c r="CO2402" s="354"/>
    </row>
    <row r="2403" spans="90:93" ht="16.5">
      <c r="CL2403" s="352"/>
      <c r="CM2403" s="353"/>
      <c r="CN2403" s="354"/>
      <c r="CO2403" s="354"/>
    </row>
    <row r="2404" spans="90:93" ht="16.5">
      <c r="CL2404" s="352"/>
      <c r="CM2404" s="353"/>
      <c r="CN2404" s="354"/>
      <c r="CO2404" s="354"/>
    </row>
    <row r="2405" spans="90:93" ht="16.5">
      <c r="CL2405" s="352"/>
      <c r="CM2405" s="353"/>
      <c r="CN2405" s="354"/>
      <c r="CO2405" s="354"/>
    </row>
    <row r="2406" spans="90:93" ht="16.5">
      <c r="CL2406" s="352"/>
      <c r="CM2406" s="353"/>
      <c r="CN2406" s="354"/>
      <c r="CO2406" s="354"/>
    </row>
    <row r="2407" spans="90:93" ht="16.5">
      <c r="CL2407" s="352"/>
      <c r="CM2407" s="353"/>
      <c r="CN2407" s="354"/>
      <c r="CO2407" s="354"/>
    </row>
    <row r="2408" spans="90:93" ht="16.5">
      <c r="CL2408" s="352"/>
      <c r="CM2408" s="353"/>
      <c r="CN2408" s="354"/>
      <c r="CO2408" s="354"/>
    </row>
    <row r="2409" spans="90:93" ht="16.5">
      <c r="CL2409" s="352"/>
      <c r="CM2409" s="353"/>
      <c r="CN2409" s="354"/>
      <c r="CO2409" s="354"/>
    </row>
    <row r="2410" spans="90:93" ht="16.5">
      <c r="CL2410" s="352"/>
      <c r="CM2410" s="353"/>
      <c r="CN2410" s="354"/>
      <c r="CO2410" s="354"/>
    </row>
    <row r="2411" spans="90:93" ht="16.5">
      <c r="CL2411" s="352"/>
      <c r="CM2411" s="353"/>
      <c r="CN2411" s="354"/>
      <c r="CO2411" s="354"/>
    </row>
    <row r="2412" spans="90:93" ht="16.5">
      <c r="CL2412" s="352"/>
      <c r="CM2412" s="353"/>
      <c r="CN2412" s="354"/>
      <c r="CO2412" s="354"/>
    </row>
    <row r="2413" spans="90:93" ht="16.5">
      <c r="CL2413" s="352"/>
      <c r="CM2413" s="353"/>
      <c r="CN2413" s="354"/>
      <c r="CO2413" s="354"/>
    </row>
    <row r="2414" spans="90:93" ht="16.5">
      <c r="CL2414" s="352"/>
      <c r="CM2414" s="353"/>
      <c r="CN2414" s="354"/>
      <c r="CO2414" s="354"/>
    </row>
    <row r="2415" spans="90:93" ht="16.5">
      <c r="CL2415" s="352"/>
      <c r="CM2415" s="353"/>
      <c r="CN2415" s="354"/>
      <c r="CO2415" s="354"/>
    </row>
    <row r="2416" spans="90:93" ht="16.5">
      <c r="CL2416" s="352"/>
      <c r="CM2416" s="353"/>
      <c r="CN2416" s="354"/>
      <c r="CO2416" s="354"/>
    </row>
    <row r="2417" spans="90:93" ht="16.5">
      <c r="CL2417" s="352"/>
      <c r="CM2417" s="353"/>
      <c r="CN2417" s="354"/>
      <c r="CO2417" s="354"/>
    </row>
    <row r="2418" spans="90:93" ht="16.5">
      <c r="CL2418" s="352"/>
      <c r="CM2418" s="353"/>
      <c r="CN2418" s="354"/>
      <c r="CO2418" s="354"/>
    </row>
    <row r="2419" spans="90:93" ht="16.5">
      <c r="CL2419" s="352"/>
      <c r="CM2419" s="353"/>
      <c r="CN2419" s="354"/>
      <c r="CO2419" s="354"/>
    </row>
    <row r="2420" spans="90:93" ht="16.5">
      <c r="CL2420" s="352"/>
      <c r="CM2420" s="353"/>
      <c r="CN2420" s="354"/>
      <c r="CO2420" s="354"/>
    </row>
    <row r="2421" spans="90:93" ht="16.5">
      <c r="CL2421" s="352"/>
      <c r="CM2421" s="353"/>
      <c r="CN2421" s="354"/>
      <c r="CO2421" s="354"/>
    </row>
    <row r="2422" spans="90:93" ht="16.5">
      <c r="CL2422" s="352"/>
      <c r="CM2422" s="353"/>
      <c r="CN2422" s="354"/>
      <c r="CO2422" s="354"/>
    </row>
    <row r="2423" spans="90:93" ht="16.5">
      <c r="CL2423" s="352"/>
      <c r="CM2423" s="353"/>
      <c r="CN2423" s="354"/>
      <c r="CO2423" s="354"/>
    </row>
    <row r="2424" spans="90:93" ht="16.5">
      <c r="CL2424" s="352"/>
      <c r="CM2424" s="353"/>
      <c r="CN2424" s="354"/>
      <c r="CO2424" s="354"/>
    </row>
    <row r="2425" spans="90:93" ht="16.5">
      <c r="CL2425" s="352"/>
      <c r="CM2425" s="353"/>
      <c r="CN2425" s="354"/>
      <c r="CO2425" s="354"/>
    </row>
    <row r="2426" spans="90:93" ht="16.5">
      <c r="CL2426" s="352"/>
      <c r="CM2426" s="353"/>
      <c r="CN2426" s="354"/>
      <c r="CO2426" s="354"/>
    </row>
    <row r="2427" spans="90:93" ht="16.5">
      <c r="CL2427" s="352"/>
      <c r="CM2427" s="353"/>
      <c r="CN2427" s="354"/>
      <c r="CO2427" s="354"/>
    </row>
    <row r="2428" spans="90:93" ht="16.5">
      <c r="CL2428" s="352"/>
      <c r="CM2428" s="353"/>
      <c r="CN2428" s="354"/>
      <c r="CO2428" s="354"/>
    </row>
    <row r="2429" spans="90:93" ht="16.5">
      <c r="CL2429" s="352"/>
      <c r="CM2429" s="353"/>
      <c r="CN2429" s="354"/>
      <c r="CO2429" s="354"/>
    </row>
    <row r="2430" spans="90:93" ht="16.5">
      <c r="CL2430" s="352"/>
      <c r="CM2430" s="353"/>
      <c r="CN2430" s="354"/>
      <c r="CO2430" s="354"/>
    </row>
    <row r="2431" spans="90:93" ht="16.5">
      <c r="CL2431" s="352"/>
      <c r="CM2431" s="353"/>
      <c r="CN2431" s="354"/>
      <c r="CO2431" s="354"/>
    </row>
    <row r="2432" spans="90:93" ht="16.5">
      <c r="CL2432" s="352"/>
      <c r="CM2432" s="353"/>
      <c r="CN2432" s="354"/>
      <c r="CO2432" s="354"/>
    </row>
    <row r="2433" spans="90:93" ht="16.5">
      <c r="CL2433" s="352"/>
      <c r="CM2433" s="353"/>
      <c r="CN2433" s="354"/>
      <c r="CO2433" s="354"/>
    </row>
    <row r="2434" spans="90:93" ht="16.5">
      <c r="CL2434" s="352"/>
      <c r="CM2434" s="353"/>
      <c r="CN2434" s="354"/>
      <c r="CO2434" s="354"/>
    </row>
    <row r="2435" spans="90:93" ht="16.5">
      <c r="CL2435" s="352"/>
      <c r="CM2435" s="353"/>
      <c r="CN2435" s="354"/>
      <c r="CO2435" s="354"/>
    </row>
    <row r="2436" spans="90:93" ht="16.5">
      <c r="CL2436" s="352"/>
      <c r="CM2436" s="353"/>
      <c r="CN2436" s="354"/>
      <c r="CO2436" s="354"/>
    </row>
    <row r="2437" spans="90:93" ht="16.5">
      <c r="CL2437" s="352"/>
      <c r="CM2437" s="353"/>
      <c r="CN2437" s="354"/>
      <c r="CO2437" s="354"/>
    </row>
    <row r="2438" spans="90:93" ht="16.5">
      <c r="CL2438" s="352"/>
      <c r="CM2438" s="353"/>
      <c r="CN2438" s="354"/>
      <c r="CO2438" s="354"/>
    </row>
    <row r="2439" spans="90:93" ht="16.5">
      <c r="CL2439" s="352"/>
      <c r="CM2439" s="353"/>
      <c r="CN2439" s="354"/>
      <c r="CO2439" s="354"/>
    </row>
    <row r="2440" spans="90:93" ht="16.5">
      <c r="CL2440" s="352"/>
      <c r="CM2440" s="353"/>
      <c r="CN2440" s="354"/>
      <c r="CO2440" s="354"/>
    </row>
    <row r="2441" spans="90:93" ht="16.5">
      <c r="CL2441" s="352"/>
      <c r="CM2441" s="353"/>
      <c r="CN2441" s="354"/>
      <c r="CO2441" s="354"/>
    </row>
    <row r="2442" spans="90:93" ht="16.5">
      <c r="CL2442" s="352"/>
      <c r="CM2442" s="353"/>
      <c r="CN2442" s="354"/>
      <c r="CO2442" s="354"/>
    </row>
    <row r="2443" spans="90:93" ht="16.5">
      <c r="CL2443" s="352"/>
      <c r="CM2443" s="353"/>
      <c r="CN2443" s="354"/>
      <c r="CO2443" s="354"/>
    </row>
    <row r="2444" spans="90:93" ht="16.5">
      <c r="CL2444" s="352"/>
      <c r="CM2444" s="353"/>
      <c r="CN2444" s="354"/>
      <c r="CO2444" s="354"/>
    </row>
    <row r="2445" spans="90:93" ht="16.5">
      <c r="CL2445" s="352"/>
      <c r="CM2445" s="353"/>
      <c r="CN2445" s="354"/>
      <c r="CO2445" s="354"/>
    </row>
    <row r="2446" spans="90:93" ht="16.5">
      <c r="CL2446" s="352"/>
      <c r="CM2446" s="353"/>
      <c r="CN2446" s="354"/>
      <c r="CO2446" s="354"/>
    </row>
    <row r="2447" spans="90:93" ht="16.5">
      <c r="CL2447" s="352"/>
      <c r="CM2447" s="353"/>
      <c r="CN2447" s="354"/>
      <c r="CO2447" s="354"/>
    </row>
    <row r="2448" spans="90:93" ht="16.5">
      <c r="CL2448" s="352"/>
      <c r="CM2448" s="353"/>
      <c r="CN2448" s="354"/>
      <c r="CO2448" s="354"/>
    </row>
    <row r="2449" spans="90:93" ht="16.5">
      <c r="CL2449" s="352"/>
      <c r="CM2449" s="353"/>
      <c r="CN2449" s="354"/>
      <c r="CO2449" s="354"/>
    </row>
    <row r="2450" spans="90:93" ht="16.5">
      <c r="CL2450" s="352"/>
      <c r="CM2450" s="353"/>
      <c r="CN2450" s="354"/>
      <c r="CO2450" s="354"/>
    </row>
    <row r="2451" spans="90:93" ht="16.5">
      <c r="CL2451" s="352"/>
      <c r="CM2451" s="353"/>
      <c r="CN2451" s="354"/>
      <c r="CO2451" s="354"/>
    </row>
    <row r="2452" spans="90:93" ht="16.5">
      <c r="CL2452" s="352"/>
      <c r="CM2452" s="353"/>
      <c r="CN2452" s="354"/>
      <c r="CO2452" s="354"/>
    </row>
    <row r="2453" spans="90:93" ht="16.5">
      <c r="CL2453" s="352"/>
      <c r="CM2453" s="353"/>
      <c r="CN2453" s="354"/>
      <c r="CO2453" s="354"/>
    </row>
    <row r="2454" spans="90:93" ht="16.5">
      <c r="CL2454" s="352"/>
      <c r="CM2454" s="353"/>
      <c r="CN2454" s="354"/>
      <c r="CO2454" s="354"/>
    </row>
    <row r="2455" spans="90:93" ht="16.5">
      <c r="CL2455" s="352"/>
      <c r="CM2455" s="353"/>
      <c r="CN2455" s="354"/>
      <c r="CO2455" s="354"/>
    </row>
    <row r="2456" spans="90:93" ht="16.5">
      <c r="CL2456" s="352"/>
      <c r="CM2456" s="353"/>
      <c r="CN2456" s="354"/>
      <c r="CO2456" s="354"/>
    </row>
    <row r="2457" spans="90:93" ht="16.5">
      <c r="CL2457" s="352"/>
      <c r="CM2457" s="353"/>
      <c r="CN2457" s="354"/>
      <c r="CO2457" s="354"/>
    </row>
    <row r="2458" spans="90:93" ht="16.5">
      <c r="CL2458" s="352"/>
      <c r="CM2458" s="353"/>
      <c r="CN2458" s="354"/>
      <c r="CO2458" s="354"/>
    </row>
    <row r="2459" spans="90:93" ht="16.5">
      <c r="CL2459" s="352"/>
      <c r="CM2459" s="353"/>
      <c r="CN2459" s="354"/>
      <c r="CO2459" s="354"/>
    </row>
    <row r="2460" spans="90:93" ht="16.5">
      <c r="CL2460" s="352"/>
      <c r="CM2460" s="353"/>
      <c r="CN2460" s="354"/>
      <c r="CO2460" s="354"/>
    </row>
    <row r="2461" spans="90:93" ht="16.5">
      <c r="CL2461" s="352"/>
      <c r="CM2461" s="353"/>
      <c r="CN2461" s="354"/>
      <c r="CO2461" s="354"/>
    </row>
    <row r="2462" spans="90:93" ht="16.5">
      <c r="CL2462" s="352"/>
      <c r="CM2462" s="353"/>
      <c r="CN2462" s="354"/>
      <c r="CO2462" s="354"/>
    </row>
    <row r="2463" spans="90:93" ht="16.5">
      <c r="CL2463" s="352"/>
      <c r="CM2463" s="353"/>
      <c r="CN2463" s="354"/>
      <c r="CO2463" s="354"/>
    </row>
    <row r="2464" spans="90:93" ht="16.5">
      <c r="CL2464" s="352"/>
      <c r="CM2464" s="353"/>
      <c r="CN2464" s="354"/>
      <c r="CO2464" s="354"/>
    </row>
    <row r="2465" spans="90:93" ht="16.5">
      <c r="CL2465" s="352"/>
      <c r="CM2465" s="353"/>
      <c r="CN2465" s="354"/>
      <c r="CO2465" s="354"/>
    </row>
    <row r="2466" spans="90:93" ht="16.5">
      <c r="CL2466" s="352"/>
      <c r="CM2466" s="353"/>
      <c r="CN2466" s="354"/>
      <c r="CO2466" s="354"/>
    </row>
    <row r="2467" spans="90:93" ht="16.5">
      <c r="CL2467" s="352"/>
      <c r="CM2467" s="353"/>
      <c r="CN2467" s="354"/>
      <c r="CO2467" s="354"/>
    </row>
    <row r="2468" spans="90:93" ht="16.5">
      <c r="CL2468" s="352"/>
      <c r="CM2468" s="353"/>
      <c r="CN2468" s="354"/>
      <c r="CO2468" s="354"/>
    </row>
    <row r="2469" spans="90:93" ht="16.5">
      <c r="CL2469" s="352"/>
      <c r="CM2469" s="353"/>
      <c r="CN2469" s="354"/>
      <c r="CO2469" s="354"/>
    </row>
    <row r="2470" spans="90:93" ht="16.5">
      <c r="CL2470" s="352"/>
      <c r="CM2470" s="353"/>
      <c r="CN2470" s="354"/>
      <c r="CO2470" s="354"/>
    </row>
    <row r="2471" spans="90:93" ht="16.5">
      <c r="CL2471" s="352"/>
      <c r="CM2471" s="353"/>
      <c r="CN2471" s="354"/>
      <c r="CO2471" s="354"/>
    </row>
    <row r="2472" spans="90:93" ht="16.5">
      <c r="CL2472" s="352"/>
      <c r="CM2472" s="353"/>
      <c r="CN2472" s="354"/>
      <c r="CO2472" s="354"/>
    </row>
    <row r="2473" spans="90:93" ht="16.5">
      <c r="CL2473" s="352"/>
      <c r="CM2473" s="353"/>
      <c r="CN2473" s="354"/>
      <c r="CO2473" s="354"/>
    </row>
    <row r="2474" spans="90:93" ht="16.5">
      <c r="CL2474" s="352"/>
      <c r="CM2474" s="353"/>
      <c r="CN2474" s="354"/>
      <c r="CO2474" s="354"/>
    </row>
    <row r="2475" spans="90:93" ht="16.5">
      <c r="CL2475" s="352"/>
      <c r="CM2475" s="353"/>
      <c r="CN2475" s="354"/>
      <c r="CO2475" s="354"/>
    </row>
    <row r="2476" spans="90:93" ht="16.5">
      <c r="CL2476" s="352"/>
      <c r="CM2476" s="353"/>
      <c r="CN2476" s="354"/>
      <c r="CO2476" s="354"/>
    </row>
    <row r="2477" spans="90:93" ht="16.5">
      <c r="CL2477" s="352"/>
      <c r="CM2477" s="353"/>
      <c r="CN2477" s="354"/>
      <c r="CO2477" s="354"/>
    </row>
    <row r="2478" spans="90:93" ht="16.5">
      <c r="CL2478" s="352"/>
      <c r="CM2478" s="353"/>
      <c r="CN2478" s="354"/>
      <c r="CO2478" s="354"/>
    </row>
    <row r="2479" spans="90:93" ht="16.5">
      <c r="CL2479" s="352"/>
      <c r="CM2479" s="353"/>
      <c r="CN2479" s="354"/>
      <c r="CO2479" s="354"/>
    </row>
    <row r="2480" spans="90:93" ht="16.5">
      <c r="CL2480" s="352"/>
      <c r="CM2480" s="353"/>
      <c r="CN2480" s="354"/>
      <c r="CO2480" s="354"/>
    </row>
    <row r="2481" spans="90:93" ht="16.5">
      <c r="CL2481" s="352"/>
      <c r="CM2481" s="353"/>
      <c r="CN2481" s="354"/>
      <c r="CO2481" s="354"/>
    </row>
    <row r="2482" spans="90:93" ht="16.5">
      <c r="CL2482" s="352"/>
      <c r="CM2482" s="353"/>
      <c r="CN2482" s="354"/>
      <c r="CO2482" s="354"/>
    </row>
    <row r="2483" spans="90:93" ht="16.5">
      <c r="CL2483" s="352"/>
      <c r="CM2483" s="353"/>
      <c r="CN2483" s="354"/>
      <c r="CO2483" s="354"/>
    </row>
    <row r="2484" spans="90:93" ht="16.5">
      <c r="CL2484" s="352"/>
      <c r="CM2484" s="353"/>
      <c r="CN2484" s="354"/>
      <c r="CO2484" s="354"/>
    </row>
    <row r="2485" spans="90:93" ht="16.5">
      <c r="CL2485" s="352"/>
      <c r="CM2485" s="353"/>
      <c r="CN2485" s="354"/>
      <c r="CO2485" s="354"/>
    </row>
    <row r="2486" spans="90:93" ht="16.5">
      <c r="CL2486" s="352"/>
      <c r="CM2486" s="353"/>
      <c r="CN2486" s="354"/>
      <c r="CO2486" s="354"/>
    </row>
    <row r="2487" spans="90:93" ht="16.5">
      <c r="CL2487" s="352"/>
      <c r="CM2487" s="353"/>
      <c r="CN2487" s="354"/>
      <c r="CO2487" s="354"/>
    </row>
    <row r="2488" spans="90:93" ht="16.5">
      <c r="CL2488" s="352"/>
      <c r="CM2488" s="353"/>
      <c r="CN2488" s="354"/>
      <c r="CO2488" s="354"/>
    </row>
    <row r="2489" spans="90:93" ht="16.5">
      <c r="CL2489" s="352"/>
      <c r="CM2489" s="353"/>
      <c r="CN2489" s="354"/>
      <c r="CO2489" s="354"/>
    </row>
    <row r="2490" spans="90:93" ht="16.5">
      <c r="CL2490" s="352"/>
      <c r="CM2490" s="353"/>
      <c r="CN2490" s="354"/>
      <c r="CO2490" s="354"/>
    </row>
    <row r="2491" spans="90:93" ht="16.5">
      <c r="CL2491" s="352"/>
      <c r="CM2491" s="353"/>
      <c r="CN2491" s="354"/>
      <c r="CO2491" s="354"/>
    </row>
    <row r="2492" spans="90:93" ht="16.5">
      <c r="CL2492" s="352"/>
      <c r="CM2492" s="353"/>
      <c r="CN2492" s="354"/>
      <c r="CO2492" s="354"/>
    </row>
    <row r="2493" spans="90:93" ht="16.5">
      <c r="CL2493" s="352"/>
      <c r="CM2493" s="353"/>
      <c r="CN2493" s="354"/>
      <c r="CO2493" s="354"/>
    </row>
    <row r="2494" spans="90:93" ht="16.5">
      <c r="CL2494" s="352"/>
      <c r="CM2494" s="353"/>
      <c r="CN2494" s="354"/>
      <c r="CO2494" s="354"/>
    </row>
    <row r="2495" spans="90:93" ht="16.5">
      <c r="CL2495" s="352"/>
      <c r="CM2495" s="353"/>
      <c r="CN2495" s="354"/>
      <c r="CO2495" s="354"/>
    </row>
    <row r="2496" spans="90:93" ht="16.5">
      <c r="CL2496" s="352"/>
      <c r="CM2496" s="353"/>
      <c r="CN2496" s="354"/>
      <c r="CO2496" s="354"/>
    </row>
    <row r="2497" spans="90:93" ht="16.5">
      <c r="CL2497" s="352"/>
      <c r="CM2497" s="353"/>
      <c r="CN2497" s="354"/>
      <c r="CO2497" s="354"/>
    </row>
    <row r="2498" spans="90:93" ht="16.5">
      <c r="CL2498" s="352"/>
      <c r="CM2498" s="353"/>
      <c r="CN2498" s="354"/>
      <c r="CO2498" s="354"/>
    </row>
    <row r="2499" spans="90:93" ht="16.5">
      <c r="CL2499" s="352"/>
      <c r="CM2499" s="353"/>
      <c r="CN2499" s="354"/>
      <c r="CO2499" s="354"/>
    </row>
    <row r="2500" spans="90:93" ht="16.5">
      <c r="CL2500" s="352"/>
      <c r="CM2500" s="353"/>
      <c r="CN2500" s="354"/>
      <c r="CO2500" s="354"/>
    </row>
    <row r="2501" spans="90:93" ht="16.5">
      <c r="CL2501" s="352"/>
      <c r="CM2501" s="353"/>
      <c r="CN2501" s="354"/>
      <c r="CO2501" s="354"/>
    </row>
    <row r="2502" spans="90:93" ht="16.5">
      <c r="CL2502" s="352"/>
      <c r="CM2502" s="353"/>
      <c r="CN2502" s="354"/>
      <c r="CO2502" s="354"/>
    </row>
    <row r="2503" spans="90:93" ht="16.5">
      <c r="CL2503" s="352"/>
      <c r="CM2503" s="353"/>
      <c r="CN2503" s="354"/>
      <c r="CO2503" s="354"/>
    </row>
    <row r="2504" spans="90:93" ht="16.5">
      <c r="CL2504" s="352"/>
      <c r="CM2504" s="353"/>
      <c r="CN2504" s="354"/>
      <c r="CO2504" s="354"/>
    </row>
    <row r="2505" spans="90:93" ht="16.5">
      <c r="CL2505" s="352"/>
      <c r="CM2505" s="353"/>
      <c r="CN2505" s="354"/>
      <c r="CO2505" s="354"/>
    </row>
    <row r="2506" spans="90:93" ht="16.5">
      <c r="CL2506" s="352"/>
      <c r="CM2506" s="353"/>
      <c r="CN2506" s="354"/>
      <c r="CO2506" s="354"/>
    </row>
    <row r="2507" spans="90:93" ht="16.5">
      <c r="CL2507" s="352"/>
      <c r="CM2507" s="353"/>
      <c r="CN2507" s="354"/>
      <c r="CO2507" s="354"/>
    </row>
    <row r="2508" spans="90:93" ht="16.5">
      <c r="CL2508" s="352"/>
      <c r="CM2508" s="353"/>
      <c r="CN2508" s="354"/>
      <c r="CO2508" s="354"/>
    </row>
    <row r="2509" spans="90:93" ht="16.5">
      <c r="CL2509" s="352"/>
      <c r="CM2509" s="353"/>
      <c r="CN2509" s="354"/>
      <c r="CO2509" s="354"/>
    </row>
    <row r="2510" spans="90:93" ht="16.5">
      <c r="CL2510" s="352"/>
      <c r="CM2510" s="353"/>
      <c r="CN2510" s="354"/>
      <c r="CO2510" s="354"/>
    </row>
    <row r="2511" spans="90:93" ht="16.5">
      <c r="CL2511" s="352"/>
      <c r="CM2511" s="353"/>
      <c r="CN2511" s="354"/>
      <c r="CO2511" s="354"/>
    </row>
    <row r="2512" spans="90:93" ht="16.5">
      <c r="CL2512" s="352"/>
      <c r="CM2512" s="353"/>
      <c r="CN2512" s="354"/>
      <c r="CO2512" s="354"/>
    </row>
    <row r="2513" spans="90:93" ht="16.5">
      <c r="CL2513" s="352"/>
      <c r="CM2513" s="353"/>
      <c r="CN2513" s="354"/>
      <c r="CO2513" s="354"/>
    </row>
    <row r="2514" spans="90:93" ht="16.5">
      <c r="CL2514" s="352"/>
      <c r="CM2514" s="353"/>
      <c r="CN2514" s="354"/>
      <c r="CO2514" s="354"/>
    </row>
    <row r="2515" spans="90:93" ht="16.5">
      <c r="CL2515" s="352"/>
      <c r="CM2515" s="353"/>
      <c r="CN2515" s="354"/>
      <c r="CO2515" s="354"/>
    </row>
    <row r="2516" spans="90:93" ht="16.5">
      <c r="CL2516" s="352"/>
      <c r="CM2516" s="353"/>
      <c r="CN2516" s="354"/>
      <c r="CO2516" s="354"/>
    </row>
    <row r="2517" spans="90:93" ht="16.5">
      <c r="CL2517" s="352"/>
      <c r="CM2517" s="353"/>
      <c r="CN2517" s="354"/>
      <c r="CO2517" s="354"/>
    </row>
    <row r="2518" spans="90:93" ht="16.5">
      <c r="CL2518" s="352"/>
      <c r="CM2518" s="353"/>
      <c r="CN2518" s="354"/>
      <c r="CO2518" s="354"/>
    </row>
    <row r="2519" spans="90:93" ht="16.5">
      <c r="CL2519" s="352"/>
      <c r="CM2519" s="353"/>
      <c r="CN2519" s="354"/>
      <c r="CO2519" s="354"/>
    </row>
    <row r="2520" spans="90:93" ht="16.5">
      <c r="CL2520" s="352"/>
      <c r="CM2520" s="353"/>
      <c r="CN2520" s="354"/>
      <c r="CO2520" s="354"/>
    </row>
    <row r="2521" spans="90:93" ht="16.5">
      <c r="CL2521" s="352"/>
      <c r="CM2521" s="353"/>
      <c r="CN2521" s="354"/>
      <c r="CO2521" s="354"/>
    </row>
    <row r="2522" spans="90:93" ht="16.5">
      <c r="CL2522" s="352"/>
      <c r="CM2522" s="353"/>
      <c r="CN2522" s="354"/>
      <c r="CO2522" s="354"/>
    </row>
    <row r="2523" spans="90:93" ht="16.5">
      <c r="CL2523" s="352"/>
      <c r="CM2523" s="353"/>
      <c r="CN2523" s="354"/>
      <c r="CO2523" s="354"/>
    </row>
    <row r="2524" spans="90:93" ht="16.5">
      <c r="CL2524" s="352"/>
      <c r="CM2524" s="353"/>
      <c r="CN2524" s="354"/>
      <c r="CO2524" s="354"/>
    </row>
    <row r="2525" spans="90:93" ht="16.5">
      <c r="CL2525" s="352"/>
      <c r="CM2525" s="353"/>
      <c r="CN2525" s="354"/>
      <c r="CO2525" s="354"/>
    </row>
    <row r="2526" spans="90:93" ht="16.5">
      <c r="CL2526" s="352"/>
      <c r="CM2526" s="353"/>
      <c r="CN2526" s="354"/>
      <c r="CO2526" s="354"/>
    </row>
    <row r="2527" spans="90:93" ht="16.5">
      <c r="CL2527" s="352"/>
      <c r="CM2527" s="353"/>
      <c r="CN2527" s="354"/>
      <c r="CO2527" s="354"/>
    </row>
    <row r="2528" spans="90:93" ht="16.5">
      <c r="CL2528" s="352"/>
      <c r="CM2528" s="353"/>
      <c r="CN2528" s="354"/>
      <c r="CO2528" s="354"/>
    </row>
    <row r="2529" spans="90:93" ht="16.5">
      <c r="CL2529" s="352"/>
      <c r="CM2529" s="353"/>
      <c r="CN2529" s="354"/>
      <c r="CO2529" s="354"/>
    </row>
    <row r="2530" spans="90:93" ht="16.5">
      <c r="CL2530" s="352"/>
      <c r="CM2530" s="353"/>
      <c r="CN2530" s="354"/>
      <c r="CO2530" s="354"/>
    </row>
    <row r="2531" spans="90:93" ht="16.5">
      <c r="CL2531" s="352"/>
      <c r="CM2531" s="353"/>
      <c r="CN2531" s="354"/>
      <c r="CO2531" s="354"/>
    </row>
    <row r="2532" spans="90:93" ht="16.5">
      <c r="CL2532" s="352"/>
      <c r="CM2532" s="353"/>
      <c r="CN2532" s="354"/>
      <c r="CO2532" s="354"/>
    </row>
    <row r="2533" spans="90:93" ht="16.5">
      <c r="CL2533" s="352"/>
      <c r="CM2533" s="353"/>
      <c r="CN2533" s="354"/>
      <c r="CO2533" s="354"/>
    </row>
    <row r="2534" spans="90:93" ht="16.5">
      <c r="CL2534" s="352"/>
      <c r="CM2534" s="353"/>
      <c r="CN2534" s="354"/>
      <c r="CO2534" s="354"/>
    </row>
    <row r="2535" spans="90:93" ht="16.5">
      <c r="CL2535" s="352"/>
      <c r="CM2535" s="353"/>
      <c r="CN2535" s="354"/>
      <c r="CO2535" s="354"/>
    </row>
    <row r="2536" spans="90:93" ht="16.5">
      <c r="CL2536" s="352"/>
      <c r="CM2536" s="353"/>
      <c r="CN2536" s="354"/>
      <c r="CO2536" s="354"/>
    </row>
    <row r="2537" spans="90:93" ht="16.5">
      <c r="CL2537" s="352"/>
      <c r="CM2537" s="353"/>
      <c r="CN2537" s="354"/>
      <c r="CO2537" s="354"/>
    </row>
    <row r="2538" spans="90:93" ht="16.5">
      <c r="CL2538" s="352"/>
      <c r="CM2538" s="353"/>
      <c r="CN2538" s="354"/>
      <c r="CO2538" s="354"/>
    </row>
    <row r="2539" spans="90:93" ht="16.5">
      <c r="CL2539" s="352"/>
      <c r="CM2539" s="353"/>
      <c r="CN2539" s="354"/>
      <c r="CO2539" s="354"/>
    </row>
    <row r="2540" spans="90:93" ht="16.5">
      <c r="CL2540" s="352"/>
      <c r="CM2540" s="353"/>
      <c r="CN2540" s="354"/>
      <c r="CO2540" s="354"/>
    </row>
    <row r="2541" spans="90:93" ht="16.5">
      <c r="CL2541" s="352"/>
      <c r="CM2541" s="353"/>
      <c r="CN2541" s="354"/>
      <c r="CO2541" s="354"/>
    </row>
    <row r="2542" spans="90:93" ht="16.5">
      <c r="CL2542" s="352"/>
      <c r="CM2542" s="353"/>
      <c r="CN2542" s="354"/>
      <c r="CO2542" s="354"/>
    </row>
    <row r="2543" spans="90:93" ht="16.5">
      <c r="CL2543" s="352"/>
      <c r="CM2543" s="353"/>
      <c r="CN2543" s="354"/>
      <c r="CO2543" s="354"/>
    </row>
    <row r="2544" spans="90:93" ht="16.5">
      <c r="CL2544" s="352"/>
      <c r="CM2544" s="353"/>
      <c r="CN2544" s="354"/>
      <c r="CO2544" s="354"/>
    </row>
    <row r="2545" spans="90:93" ht="16.5">
      <c r="CL2545" s="352"/>
      <c r="CM2545" s="353"/>
      <c r="CN2545" s="354"/>
      <c r="CO2545" s="354"/>
    </row>
    <row r="2546" spans="90:93" ht="16.5">
      <c r="CL2546" s="352"/>
      <c r="CM2546" s="353"/>
      <c r="CN2546" s="354"/>
      <c r="CO2546" s="354"/>
    </row>
    <row r="2547" spans="90:93" ht="16.5">
      <c r="CL2547" s="352"/>
      <c r="CM2547" s="353"/>
      <c r="CN2547" s="354"/>
      <c r="CO2547" s="354"/>
    </row>
    <row r="2548" spans="90:93" ht="16.5">
      <c r="CL2548" s="352"/>
      <c r="CM2548" s="353"/>
      <c r="CN2548" s="354"/>
      <c r="CO2548" s="354"/>
    </row>
    <row r="2549" spans="90:93" ht="16.5">
      <c r="CL2549" s="352"/>
      <c r="CM2549" s="353"/>
      <c r="CN2549" s="354"/>
      <c r="CO2549" s="354"/>
    </row>
    <row r="2550" spans="90:93" ht="16.5">
      <c r="CL2550" s="352"/>
      <c r="CM2550" s="353"/>
      <c r="CN2550" s="354"/>
      <c r="CO2550" s="354"/>
    </row>
    <row r="2551" spans="90:93" ht="16.5">
      <c r="CL2551" s="352"/>
      <c r="CM2551" s="353"/>
      <c r="CN2551" s="354"/>
      <c r="CO2551" s="354"/>
    </row>
    <row r="2552" spans="90:93" ht="16.5">
      <c r="CL2552" s="352"/>
      <c r="CM2552" s="353"/>
      <c r="CN2552" s="354"/>
      <c r="CO2552" s="354"/>
    </row>
    <row r="2553" spans="90:93" ht="16.5">
      <c r="CL2553" s="352"/>
      <c r="CM2553" s="353"/>
      <c r="CN2553" s="354"/>
      <c r="CO2553" s="354"/>
    </row>
    <row r="2554" spans="90:93" ht="16.5">
      <c r="CL2554" s="352"/>
      <c r="CM2554" s="353"/>
      <c r="CN2554" s="354"/>
      <c r="CO2554" s="354"/>
    </row>
    <row r="2555" spans="90:93" ht="16.5">
      <c r="CL2555" s="352"/>
      <c r="CM2555" s="353"/>
      <c r="CN2555" s="354"/>
      <c r="CO2555" s="354"/>
    </row>
    <row r="2556" spans="90:93" ht="16.5">
      <c r="CL2556" s="352"/>
      <c r="CM2556" s="353"/>
      <c r="CN2556" s="354"/>
      <c r="CO2556" s="354"/>
    </row>
    <row r="2557" spans="90:93" ht="16.5">
      <c r="CL2557" s="352"/>
      <c r="CM2557" s="353"/>
      <c r="CN2557" s="354"/>
      <c r="CO2557" s="354"/>
    </row>
    <row r="2558" spans="90:93" ht="16.5">
      <c r="CL2558" s="352"/>
      <c r="CM2558" s="353"/>
      <c r="CN2558" s="354"/>
      <c r="CO2558" s="354"/>
    </row>
    <row r="2559" spans="90:93" ht="16.5">
      <c r="CL2559" s="352"/>
      <c r="CM2559" s="353"/>
      <c r="CN2559" s="354"/>
      <c r="CO2559" s="354"/>
    </row>
    <row r="2560" spans="90:93" ht="16.5">
      <c r="CL2560" s="352"/>
      <c r="CM2560" s="353"/>
      <c r="CN2560" s="354"/>
      <c r="CO2560" s="354"/>
    </row>
    <row r="2561" spans="90:93" ht="16.5">
      <c r="CL2561" s="352"/>
      <c r="CM2561" s="353"/>
      <c r="CN2561" s="354"/>
      <c r="CO2561" s="354"/>
    </row>
    <row r="2562" spans="90:93" ht="16.5">
      <c r="CL2562" s="352"/>
      <c r="CM2562" s="353"/>
      <c r="CN2562" s="354"/>
      <c r="CO2562" s="354"/>
    </row>
    <row r="2563" spans="90:93" ht="16.5">
      <c r="CL2563" s="352"/>
      <c r="CM2563" s="353"/>
      <c r="CN2563" s="354"/>
      <c r="CO2563" s="354"/>
    </row>
    <row r="2564" spans="90:93" ht="16.5">
      <c r="CL2564" s="352"/>
      <c r="CM2564" s="353"/>
      <c r="CN2564" s="354"/>
      <c r="CO2564" s="354"/>
    </row>
    <row r="2565" spans="90:93" ht="16.5">
      <c r="CL2565" s="352"/>
      <c r="CM2565" s="353"/>
      <c r="CN2565" s="354"/>
      <c r="CO2565" s="354"/>
    </row>
    <row r="2566" spans="90:93" ht="16.5">
      <c r="CL2566" s="352"/>
      <c r="CM2566" s="353"/>
      <c r="CN2566" s="354"/>
      <c r="CO2566" s="354"/>
    </row>
    <row r="2567" spans="90:93" ht="16.5">
      <c r="CL2567" s="352"/>
      <c r="CM2567" s="353"/>
      <c r="CN2567" s="354"/>
      <c r="CO2567" s="354"/>
    </row>
    <row r="2568" spans="90:93" ht="16.5">
      <c r="CL2568" s="352"/>
      <c r="CM2568" s="353"/>
      <c r="CN2568" s="354"/>
      <c r="CO2568" s="354"/>
    </row>
    <row r="2569" spans="90:93" ht="16.5">
      <c r="CL2569" s="352"/>
      <c r="CM2569" s="353"/>
      <c r="CN2569" s="354"/>
      <c r="CO2569" s="354"/>
    </row>
    <row r="2570" spans="90:93" ht="16.5">
      <c r="CL2570" s="352"/>
      <c r="CM2570" s="353"/>
      <c r="CN2570" s="354"/>
      <c r="CO2570" s="354"/>
    </row>
    <row r="2571" spans="90:93" ht="16.5">
      <c r="CL2571" s="352"/>
      <c r="CM2571" s="353"/>
      <c r="CN2571" s="354"/>
      <c r="CO2571" s="354"/>
    </row>
    <row r="2572" spans="90:93" ht="16.5">
      <c r="CL2572" s="352"/>
      <c r="CM2572" s="353"/>
      <c r="CN2572" s="354"/>
      <c r="CO2572" s="354"/>
    </row>
    <row r="2573" spans="90:93" ht="16.5">
      <c r="CL2573" s="352"/>
      <c r="CM2573" s="353"/>
      <c r="CN2573" s="354"/>
      <c r="CO2573" s="354"/>
    </row>
    <row r="2574" spans="90:93" ht="16.5">
      <c r="CL2574" s="352"/>
      <c r="CM2574" s="353"/>
      <c r="CN2574" s="354"/>
      <c r="CO2574" s="354"/>
    </row>
    <row r="2575" spans="90:93" ht="16.5">
      <c r="CL2575" s="352"/>
      <c r="CM2575" s="353"/>
      <c r="CN2575" s="354"/>
      <c r="CO2575" s="354"/>
    </row>
    <row r="2576" spans="90:93" ht="16.5">
      <c r="CL2576" s="352"/>
      <c r="CM2576" s="353"/>
      <c r="CN2576" s="354"/>
      <c r="CO2576" s="354"/>
    </row>
    <row r="2577" spans="90:93" ht="16.5">
      <c r="CL2577" s="352"/>
      <c r="CM2577" s="353"/>
      <c r="CN2577" s="354"/>
      <c r="CO2577" s="354"/>
    </row>
    <row r="2578" spans="90:93" ht="16.5">
      <c r="CL2578" s="352"/>
      <c r="CM2578" s="353"/>
      <c r="CN2578" s="354"/>
      <c r="CO2578" s="354"/>
    </row>
    <row r="2579" spans="90:93" ht="16.5">
      <c r="CL2579" s="352"/>
      <c r="CM2579" s="353"/>
      <c r="CN2579" s="354"/>
      <c r="CO2579" s="354"/>
    </row>
    <row r="2580" spans="90:93" ht="16.5">
      <c r="CL2580" s="352"/>
      <c r="CM2580" s="353"/>
      <c r="CN2580" s="354"/>
      <c r="CO2580" s="354"/>
    </row>
    <row r="2581" spans="90:93" ht="16.5">
      <c r="CL2581" s="352"/>
      <c r="CM2581" s="353"/>
      <c r="CN2581" s="354"/>
      <c r="CO2581" s="354"/>
    </row>
    <row r="2582" spans="90:93" ht="16.5">
      <c r="CL2582" s="352"/>
      <c r="CM2582" s="353"/>
      <c r="CN2582" s="354"/>
      <c r="CO2582" s="354"/>
    </row>
    <row r="2583" spans="90:93" ht="16.5">
      <c r="CL2583" s="352"/>
      <c r="CM2583" s="353"/>
      <c r="CN2583" s="354"/>
      <c r="CO2583" s="354"/>
    </row>
    <row r="2584" spans="90:93" ht="16.5">
      <c r="CL2584" s="352"/>
      <c r="CM2584" s="353"/>
      <c r="CN2584" s="354"/>
      <c r="CO2584" s="354"/>
    </row>
    <row r="2585" spans="90:93" ht="16.5">
      <c r="CL2585" s="352"/>
      <c r="CM2585" s="353"/>
      <c r="CN2585" s="354"/>
      <c r="CO2585" s="354"/>
    </row>
    <row r="2586" spans="90:93" ht="16.5">
      <c r="CL2586" s="352"/>
      <c r="CM2586" s="353"/>
      <c r="CN2586" s="354"/>
      <c r="CO2586" s="354"/>
    </row>
    <row r="2587" spans="90:93" ht="16.5">
      <c r="CL2587" s="352"/>
      <c r="CM2587" s="353"/>
      <c r="CN2587" s="354"/>
      <c r="CO2587" s="354"/>
    </row>
    <row r="2588" spans="90:93" ht="16.5">
      <c r="CL2588" s="352"/>
      <c r="CM2588" s="353"/>
      <c r="CN2588" s="354"/>
      <c r="CO2588" s="354"/>
    </row>
    <row r="2589" spans="90:93" ht="16.5">
      <c r="CL2589" s="352"/>
      <c r="CM2589" s="353"/>
      <c r="CN2589" s="354"/>
      <c r="CO2589" s="354"/>
    </row>
    <row r="2590" spans="90:93" ht="16.5">
      <c r="CL2590" s="352"/>
      <c r="CM2590" s="353"/>
      <c r="CN2590" s="354"/>
      <c r="CO2590" s="354"/>
    </row>
    <row r="2591" spans="90:93" ht="16.5">
      <c r="CL2591" s="352"/>
      <c r="CM2591" s="353"/>
      <c r="CN2591" s="354"/>
      <c r="CO2591" s="354"/>
    </row>
    <row r="2592" spans="90:93" ht="16.5">
      <c r="CL2592" s="352"/>
      <c r="CM2592" s="353"/>
      <c r="CN2592" s="354"/>
      <c r="CO2592" s="354"/>
    </row>
    <row r="2593" spans="90:93" ht="16.5">
      <c r="CL2593" s="352"/>
      <c r="CM2593" s="353"/>
      <c r="CN2593" s="354"/>
      <c r="CO2593" s="354"/>
    </row>
    <row r="2594" spans="90:93" ht="16.5">
      <c r="CL2594" s="352"/>
      <c r="CM2594" s="353"/>
      <c r="CN2594" s="354"/>
      <c r="CO2594" s="354"/>
    </row>
    <row r="2595" spans="90:93" ht="16.5">
      <c r="CL2595" s="352"/>
      <c r="CM2595" s="353"/>
      <c r="CN2595" s="354"/>
      <c r="CO2595" s="354"/>
    </row>
    <row r="2596" spans="90:93" ht="16.5">
      <c r="CL2596" s="352"/>
      <c r="CM2596" s="353"/>
      <c r="CN2596" s="354"/>
      <c r="CO2596" s="354"/>
    </row>
    <row r="2597" spans="90:93" ht="16.5">
      <c r="CL2597" s="352"/>
      <c r="CM2597" s="353"/>
      <c r="CN2597" s="354"/>
      <c r="CO2597" s="354"/>
    </row>
    <row r="2598" spans="90:93" ht="16.5">
      <c r="CL2598" s="352"/>
      <c r="CM2598" s="353"/>
      <c r="CN2598" s="354"/>
      <c r="CO2598" s="354"/>
    </row>
    <row r="2599" spans="90:93" ht="16.5">
      <c r="CL2599" s="352"/>
      <c r="CM2599" s="353"/>
      <c r="CN2599" s="354"/>
      <c r="CO2599" s="354"/>
    </row>
    <row r="2600" spans="90:93" ht="16.5">
      <c r="CL2600" s="352"/>
      <c r="CM2600" s="353"/>
      <c r="CN2600" s="354"/>
      <c r="CO2600" s="354"/>
    </row>
    <row r="2601" spans="90:93" ht="16.5">
      <c r="CL2601" s="352"/>
      <c r="CM2601" s="353"/>
      <c r="CN2601" s="354"/>
      <c r="CO2601" s="354"/>
    </row>
    <row r="2602" spans="90:93" ht="16.5">
      <c r="CL2602" s="352"/>
      <c r="CM2602" s="353"/>
      <c r="CN2602" s="354"/>
      <c r="CO2602" s="354"/>
    </row>
    <row r="2603" spans="90:93" ht="16.5">
      <c r="CL2603" s="352"/>
      <c r="CM2603" s="353"/>
      <c r="CN2603" s="354"/>
      <c r="CO2603" s="354"/>
    </row>
    <row r="2604" spans="90:93" ht="16.5">
      <c r="CL2604" s="352"/>
      <c r="CM2604" s="353"/>
      <c r="CN2604" s="354"/>
      <c r="CO2604" s="354"/>
    </row>
    <row r="2605" spans="90:93" ht="16.5">
      <c r="CL2605" s="352"/>
      <c r="CM2605" s="353"/>
      <c r="CN2605" s="354"/>
      <c r="CO2605" s="354"/>
    </row>
    <row r="2606" spans="90:93" ht="16.5">
      <c r="CL2606" s="352"/>
      <c r="CM2606" s="353"/>
      <c r="CN2606" s="354"/>
      <c r="CO2606" s="354"/>
    </row>
    <row r="2607" spans="90:93" ht="16.5">
      <c r="CL2607" s="352"/>
      <c r="CM2607" s="353"/>
      <c r="CN2607" s="354"/>
      <c r="CO2607" s="354"/>
    </row>
    <row r="2608" spans="90:93" ht="16.5">
      <c r="CL2608" s="352"/>
      <c r="CM2608" s="353"/>
      <c r="CN2608" s="354"/>
      <c r="CO2608" s="354"/>
    </row>
    <row r="2609" spans="90:93" ht="16.5">
      <c r="CL2609" s="352"/>
      <c r="CM2609" s="353"/>
      <c r="CN2609" s="354"/>
      <c r="CO2609" s="354"/>
    </row>
    <row r="2610" spans="90:93" ht="16.5">
      <c r="CL2610" s="352"/>
      <c r="CM2610" s="353"/>
      <c r="CN2610" s="354"/>
      <c r="CO2610" s="354"/>
    </row>
    <row r="2611" spans="90:93" ht="16.5">
      <c r="CL2611" s="352"/>
      <c r="CM2611" s="353"/>
      <c r="CN2611" s="354"/>
      <c r="CO2611" s="354"/>
    </row>
    <row r="2612" spans="90:93" ht="16.5">
      <c r="CL2612" s="352"/>
      <c r="CM2612" s="353"/>
      <c r="CN2612" s="354"/>
      <c r="CO2612" s="354"/>
    </row>
    <row r="2613" spans="90:93" ht="16.5">
      <c r="CL2613" s="352"/>
      <c r="CM2613" s="353"/>
      <c r="CN2613" s="354"/>
      <c r="CO2613" s="354"/>
    </row>
    <row r="2614" spans="90:93" ht="16.5">
      <c r="CL2614" s="352"/>
      <c r="CM2614" s="353"/>
      <c r="CN2614" s="354"/>
      <c r="CO2614" s="354"/>
    </row>
    <row r="2615" spans="90:93" ht="16.5">
      <c r="CL2615" s="352"/>
      <c r="CM2615" s="353"/>
      <c r="CN2615" s="354"/>
      <c r="CO2615" s="354"/>
    </row>
    <row r="2616" spans="90:93" ht="16.5">
      <c r="CL2616" s="352"/>
      <c r="CM2616" s="353"/>
      <c r="CN2616" s="354"/>
      <c r="CO2616" s="354"/>
    </row>
    <row r="2617" spans="90:93" ht="16.5">
      <c r="CL2617" s="352"/>
      <c r="CM2617" s="353"/>
      <c r="CN2617" s="354"/>
      <c r="CO2617" s="354"/>
    </row>
    <row r="2618" spans="90:93" ht="16.5">
      <c r="CL2618" s="352"/>
      <c r="CM2618" s="353"/>
      <c r="CN2618" s="354"/>
      <c r="CO2618" s="354"/>
    </row>
    <row r="2619" spans="90:93" ht="16.5">
      <c r="CL2619" s="352"/>
      <c r="CM2619" s="353"/>
      <c r="CN2619" s="354"/>
      <c r="CO2619" s="354"/>
    </row>
    <row r="2620" spans="90:93" ht="16.5">
      <c r="CL2620" s="352"/>
      <c r="CM2620" s="353"/>
      <c r="CN2620" s="354"/>
      <c r="CO2620" s="354"/>
    </row>
    <row r="2621" spans="90:93" ht="16.5">
      <c r="CL2621" s="352"/>
      <c r="CM2621" s="353"/>
      <c r="CN2621" s="354"/>
      <c r="CO2621" s="354"/>
    </row>
    <row r="2622" spans="90:93" ht="16.5">
      <c r="CL2622" s="352"/>
      <c r="CM2622" s="353"/>
      <c r="CN2622" s="354"/>
      <c r="CO2622" s="354"/>
    </row>
    <row r="2623" spans="90:93" ht="16.5">
      <c r="CL2623" s="352"/>
      <c r="CM2623" s="353"/>
      <c r="CN2623" s="354"/>
      <c r="CO2623" s="354"/>
    </row>
    <row r="2624" spans="90:93" ht="16.5">
      <c r="CL2624" s="352"/>
      <c r="CM2624" s="353"/>
      <c r="CN2624" s="354"/>
      <c r="CO2624" s="354"/>
    </row>
    <row r="2625" spans="90:93" ht="16.5">
      <c r="CL2625" s="352"/>
      <c r="CM2625" s="353"/>
      <c r="CN2625" s="354"/>
      <c r="CO2625" s="354"/>
    </row>
    <row r="2626" spans="90:93" ht="16.5">
      <c r="CL2626" s="352"/>
      <c r="CM2626" s="353"/>
      <c r="CN2626" s="354"/>
      <c r="CO2626" s="354"/>
    </row>
    <row r="2627" spans="90:93" ht="16.5">
      <c r="CL2627" s="352"/>
      <c r="CM2627" s="353"/>
      <c r="CN2627" s="354"/>
      <c r="CO2627" s="354"/>
    </row>
    <row r="2628" spans="90:93" ht="16.5">
      <c r="CL2628" s="352"/>
      <c r="CM2628" s="353"/>
      <c r="CN2628" s="354"/>
      <c r="CO2628" s="354"/>
    </row>
    <row r="2629" spans="90:93" ht="16.5">
      <c r="CL2629" s="352"/>
      <c r="CM2629" s="353"/>
      <c r="CN2629" s="354"/>
      <c r="CO2629" s="354"/>
    </row>
    <row r="2630" spans="90:93" ht="16.5">
      <c r="CL2630" s="352"/>
      <c r="CM2630" s="353"/>
      <c r="CN2630" s="354"/>
      <c r="CO2630" s="354"/>
    </row>
    <row r="2631" spans="90:93" ht="16.5">
      <c r="CL2631" s="352"/>
      <c r="CM2631" s="353"/>
      <c r="CN2631" s="354"/>
      <c r="CO2631" s="354"/>
    </row>
    <row r="2632" spans="90:93" ht="16.5">
      <c r="CL2632" s="352"/>
      <c r="CM2632" s="353"/>
      <c r="CN2632" s="354"/>
      <c r="CO2632" s="354"/>
    </row>
    <row r="2633" spans="90:93" ht="16.5">
      <c r="CL2633" s="352"/>
      <c r="CM2633" s="353"/>
      <c r="CN2633" s="354"/>
      <c r="CO2633" s="354"/>
    </row>
    <row r="2634" spans="90:93" ht="16.5">
      <c r="CL2634" s="352"/>
      <c r="CM2634" s="353"/>
      <c r="CN2634" s="354"/>
      <c r="CO2634" s="354"/>
    </row>
    <row r="2635" spans="90:93" ht="16.5">
      <c r="CL2635" s="352"/>
      <c r="CM2635" s="353"/>
      <c r="CN2635" s="354"/>
      <c r="CO2635" s="354"/>
    </row>
    <row r="2636" spans="90:93" ht="16.5">
      <c r="CL2636" s="352"/>
      <c r="CM2636" s="353"/>
      <c r="CN2636" s="354"/>
      <c r="CO2636" s="354"/>
    </row>
    <row r="2637" spans="90:93" ht="16.5">
      <c r="CL2637" s="352"/>
      <c r="CM2637" s="353"/>
      <c r="CN2637" s="354"/>
      <c r="CO2637" s="354"/>
    </row>
    <row r="2638" spans="90:93" ht="16.5">
      <c r="CL2638" s="352"/>
      <c r="CM2638" s="353"/>
      <c r="CN2638" s="354"/>
      <c r="CO2638" s="354"/>
    </row>
    <row r="2639" spans="90:93" ht="16.5">
      <c r="CL2639" s="352"/>
      <c r="CM2639" s="353"/>
      <c r="CN2639" s="354"/>
      <c r="CO2639" s="354"/>
    </row>
    <row r="2640" spans="90:93" ht="16.5">
      <c r="CL2640" s="352"/>
      <c r="CM2640" s="353"/>
      <c r="CN2640" s="354"/>
      <c r="CO2640" s="354"/>
    </row>
    <row r="2641" spans="90:93" ht="16.5">
      <c r="CL2641" s="352"/>
      <c r="CM2641" s="353"/>
      <c r="CN2641" s="354"/>
      <c r="CO2641" s="354"/>
    </row>
    <row r="2642" spans="90:93" ht="16.5">
      <c r="CL2642" s="352"/>
      <c r="CM2642" s="353"/>
      <c r="CN2642" s="354"/>
      <c r="CO2642" s="354"/>
    </row>
    <row r="2643" spans="90:93" ht="16.5">
      <c r="CL2643" s="352"/>
      <c r="CM2643" s="353"/>
      <c r="CN2643" s="354"/>
      <c r="CO2643" s="354"/>
    </row>
    <row r="2644" spans="90:93" ht="16.5">
      <c r="CL2644" s="352"/>
      <c r="CM2644" s="353"/>
      <c r="CN2644" s="354"/>
      <c r="CO2644" s="354"/>
    </row>
    <row r="2645" spans="90:93" ht="16.5">
      <c r="CL2645" s="352"/>
      <c r="CM2645" s="353"/>
      <c r="CN2645" s="354"/>
      <c r="CO2645" s="354"/>
    </row>
    <row r="2646" spans="90:93" ht="16.5">
      <c r="CL2646" s="352"/>
      <c r="CM2646" s="353"/>
      <c r="CN2646" s="354"/>
      <c r="CO2646" s="354"/>
    </row>
    <row r="2647" spans="90:93" ht="16.5">
      <c r="CL2647" s="352"/>
      <c r="CM2647" s="353"/>
      <c r="CN2647" s="354"/>
      <c r="CO2647" s="354"/>
    </row>
    <row r="2648" spans="90:93" ht="16.5">
      <c r="CL2648" s="352"/>
      <c r="CM2648" s="353"/>
      <c r="CN2648" s="354"/>
      <c r="CO2648" s="354"/>
    </row>
    <row r="2649" spans="90:93" ht="16.5">
      <c r="CL2649" s="352"/>
      <c r="CM2649" s="353"/>
      <c r="CN2649" s="354"/>
      <c r="CO2649" s="354"/>
    </row>
    <row r="2650" spans="90:93" ht="16.5">
      <c r="CL2650" s="352"/>
      <c r="CM2650" s="353"/>
      <c r="CN2650" s="354"/>
      <c r="CO2650" s="354"/>
    </row>
    <row r="2651" spans="90:93" ht="16.5">
      <c r="CL2651" s="352"/>
      <c r="CM2651" s="353"/>
      <c r="CN2651" s="354"/>
      <c r="CO2651" s="354"/>
    </row>
    <row r="2652" spans="90:93" ht="16.5">
      <c r="CL2652" s="352"/>
      <c r="CM2652" s="353"/>
      <c r="CN2652" s="354"/>
      <c r="CO2652" s="354"/>
    </row>
    <row r="2653" spans="90:93" ht="16.5">
      <c r="CL2653" s="352"/>
      <c r="CM2653" s="353"/>
      <c r="CN2653" s="354"/>
      <c r="CO2653" s="354"/>
    </row>
    <row r="2654" spans="90:93" ht="16.5">
      <c r="CL2654" s="352"/>
      <c r="CM2654" s="353"/>
      <c r="CN2654" s="354"/>
      <c r="CO2654" s="354"/>
    </row>
    <row r="2655" spans="90:93" ht="16.5">
      <c r="CL2655" s="352"/>
      <c r="CM2655" s="353"/>
      <c r="CN2655" s="354"/>
      <c r="CO2655" s="354"/>
    </row>
    <row r="2656" spans="90:93" ht="16.5">
      <c r="CL2656" s="352"/>
      <c r="CM2656" s="353"/>
      <c r="CN2656" s="354"/>
      <c r="CO2656" s="354"/>
    </row>
    <row r="2657" spans="90:93" ht="16.5">
      <c r="CL2657" s="352"/>
      <c r="CM2657" s="353"/>
      <c r="CN2657" s="354"/>
      <c r="CO2657" s="354"/>
    </row>
    <row r="2658" spans="90:93" ht="16.5">
      <c r="CL2658" s="352"/>
      <c r="CM2658" s="353"/>
      <c r="CN2658" s="354"/>
      <c r="CO2658" s="354"/>
    </row>
    <row r="2659" spans="90:93" ht="16.5">
      <c r="CL2659" s="352"/>
      <c r="CM2659" s="353"/>
      <c r="CN2659" s="354"/>
      <c r="CO2659" s="354"/>
    </row>
    <row r="2660" spans="90:93" ht="16.5">
      <c r="CL2660" s="352"/>
      <c r="CM2660" s="353"/>
      <c r="CN2660" s="354"/>
      <c r="CO2660" s="354"/>
    </row>
    <row r="2661" spans="90:93" ht="16.5">
      <c r="CL2661" s="352"/>
      <c r="CM2661" s="353"/>
      <c r="CN2661" s="354"/>
      <c r="CO2661" s="354"/>
    </row>
    <row r="2662" spans="90:93" ht="16.5">
      <c r="CL2662" s="352"/>
      <c r="CM2662" s="353"/>
      <c r="CN2662" s="354"/>
      <c r="CO2662" s="354"/>
    </row>
    <row r="2663" spans="90:93" ht="16.5">
      <c r="CL2663" s="352"/>
      <c r="CM2663" s="353"/>
      <c r="CN2663" s="354"/>
      <c r="CO2663" s="354"/>
    </row>
    <row r="2664" spans="90:93" ht="16.5">
      <c r="CL2664" s="352"/>
      <c r="CM2664" s="353"/>
      <c r="CN2664" s="354"/>
      <c r="CO2664" s="354"/>
    </row>
    <row r="2665" spans="90:93" ht="16.5">
      <c r="CL2665" s="352"/>
      <c r="CM2665" s="353"/>
      <c r="CN2665" s="354"/>
      <c r="CO2665" s="354"/>
    </row>
    <row r="2666" spans="90:93" ht="16.5">
      <c r="CL2666" s="352"/>
      <c r="CM2666" s="353"/>
      <c r="CN2666" s="354"/>
      <c r="CO2666" s="354"/>
    </row>
    <row r="2667" spans="90:93" ht="16.5">
      <c r="CL2667" s="352"/>
      <c r="CM2667" s="353"/>
      <c r="CN2667" s="354"/>
      <c r="CO2667" s="354"/>
    </row>
    <row r="2668" spans="90:93" ht="16.5">
      <c r="CL2668" s="352"/>
      <c r="CM2668" s="353"/>
      <c r="CN2668" s="354"/>
      <c r="CO2668" s="354"/>
    </row>
    <row r="2669" spans="90:93" ht="16.5">
      <c r="CL2669" s="352"/>
      <c r="CM2669" s="353"/>
      <c r="CN2669" s="354"/>
      <c r="CO2669" s="354"/>
    </row>
    <row r="2670" spans="90:93" ht="16.5">
      <c r="CL2670" s="352"/>
      <c r="CM2670" s="353"/>
      <c r="CN2670" s="354"/>
      <c r="CO2670" s="354"/>
    </row>
    <row r="2671" spans="90:93" ht="16.5">
      <c r="CL2671" s="352"/>
      <c r="CM2671" s="353"/>
      <c r="CN2671" s="354"/>
      <c r="CO2671" s="354"/>
    </row>
    <row r="2672" spans="90:93" ht="16.5">
      <c r="CL2672" s="352"/>
      <c r="CM2672" s="353"/>
      <c r="CN2672" s="354"/>
      <c r="CO2672" s="354"/>
    </row>
    <row r="2673" spans="90:93" ht="16.5">
      <c r="CL2673" s="352"/>
      <c r="CM2673" s="353"/>
      <c r="CN2673" s="354"/>
      <c r="CO2673" s="354"/>
    </row>
    <row r="2674" spans="90:93" ht="16.5">
      <c r="CL2674" s="352"/>
      <c r="CM2674" s="353"/>
      <c r="CN2674" s="354"/>
      <c r="CO2674" s="354"/>
    </row>
    <row r="2675" spans="90:93" ht="16.5">
      <c r="CL2675" s="352"/>
      <c r="CM2675" s="353"/>
      <c r="CN2675" s="354"/>
      <c r="CO2675" s="354"/>
    </row>
    <row r="2676" spans="90:93" ht="16.5">
      <c r="CL2676" s="352"/>
      <c r="CM2676" s="353"/>
      <c r="CN2676" s="354"/>
      <c r="CO2676" s="354"/>
    </row>
    <row r="2677" spans="90:93" ht="16.5">
      <c r="CL2677" s="352"/>
      <c r="CM2677" s="353"/>
      <c r="CN2677" s="354"/>
      <c r="CO2677" s="354"/>
    </row>
    <row r="2678" spans="90:93" ht="16.5">
      <c r="CL2678" s="352"/>
      <c r="CM2678" s="353"/>
      <c r="CN2678" s="354"/>
      <c r="CO2678" s="354"/>
    </row>
    <row r="2679" spans="90:93" ht="16.5">
      <c r="CL2679" s="352"/>
      <c r="CM2679" s="353"/>
      <c r="CN2679" s="354"/>
      <c r="CO2679" s="354"/>
    </row>
    <row r="2680" spans="90:93" ht="16.5">
      <c r="CL2680" s="352"/>
      <c r="CM2680" s="353"/>
      <c r="CN2680" s="354"/>
      <c r="CO2680" s="354"/>
    </row>
    <row r="2681" spans="90:93" ht="16.5">
      <c r="CL2681" s="352"/>
      <c r="CM2681" s="353"/>
      <c r="CN2681" s="354"/>
      <c r="CO2681" s="354"/>
    </row>
    <row r="2682" spans="90:93" ht="16.5">
      <c r="CL2682" s="352"/>
      <c r="CM2682" s="353"/>
      <c r="CN2682" s="354"/>
      <c r="CO2682" s="354"/>
    </row>
    <row r="2683" spans="90:93" ht="16.5">
      <c r="CL2683" s="352"/>
      <c r="CM2683" s="353"/>
      <c r="CN2683" s="354"/>
      <c r="CO2683" s="354"/>
    </row>
    <row r="2684" spans="90:93" ht="16.5">
      <c r="CL2684" s="352"/>
      <c r="CM2684" s="353"/>
      <c r="CN2684" s="354"/>
      <c r="CO2684" s="354"/>
    </row>
    <row r="2685" spans="90:93" ht="16.5">
      <c r="CL2685" s="352"/>
      <c r="CM2685" s="353"/>
      <c r="CN2685" s="354"/>
      <c r="CO2685" s="354"/>
    </row>
    <row r="2686" spans="90:93" ht="16.5">
      <c r="CL2686" s="352"/>
      <c r="CM2686" s="353"/>
      <c r="CN2686" s="354"/>
      <c r="CO2686" s="354"/>
    </row>
    <row r="2687" spans="90:93" ht="16.5">
      <c r="CL2687" s="352"/>
      <c r="CM2687" s="353"/>
      <c r="CN2687" s="354"/>
      <c r="CO2687" s="354"/>
    </row>
    <row r="2688" spans="90:93" ht="16.5">
      <c r="CL2688" s="352"/>
      <c r="CM2688" s="353"/>
      <c r="CN2688" s="354"/>
      <c r="CO2688" s="354"/>
    </row>
    <row r="2689" spans="90:93" ht="16.5">
      <c r="CL2689" s="352"/>
      <c r="CM2689" s="353"/>
      <c r="CN2689" s="354"/>
      <c r="CO2689" s="354"/>
    </row>
    <row r="2690" spans="90:93" ht="16.5">
      <c r="CL2690" s="352"/>
      <c r="CM2690" s="353"/>
      <c r="CN2690" s="354"/>
      <c r="CO2690" s="354"/>
    </row>
    <row r="2691" spans="90:93" ht="16.5">
      <c r="CL2691" s="352"/>
      <c r="CM2691" s="353"/>
      <c r="CN2691" s="354"/>
      <c r="CO2691" s="354"/>
    </row>
    <row r="2692" spans="90:93" ht="16.5">
      <c r="CL2692" s="352"/>
      <c r="CM2692" s="353"/>
      <c r="CN2692" s="354"/>
      <c r="CO2692" s="354"/>
    </row>
    <row r="2693" spans="90:93" ht="16.5">
      <c r="CL2693" s="352"/>
      <c r="CM2693" s="353"/>
      <c r="CN2693" s="354"/>
      <c r="CO2693" s="354"/>
    </row>
    <row r="2694" spans="90:93" ht="16.5">
      <c r="CL2694" s="352"/>
      <c r="CM2694" s="353"/>
      <c r="CN2694" s="354"/>
      <c r="CO2694" s="354"/>
    </row>
    <row r="2695" spans="90:93" ht="16.5">
      <c r="CL2695" s="352"/>
      <c r="CM2695" s="353"/>
      <c r="CN2695" s="354"/>
      <c r="CO2695" s="354"/>
    </row>
    <row r="2696" spans="90:93" ht="16.5">
      <c r="CL2696" s="352"/>
      <c r="CM2696" s="353"/>
      <c r="CN2696" s="354"/>
      <c r="CO2696" s="354"/>
    </row>
    <row r="2697" spans="90:93" ht="16.5">
      <c r="CL2697" s="352"/>
      <c r="CM2697" s="353"/>
      <c r="CN2697" s="354"/>
      <c r="CO2697" s="354"/>
    </row>
    <row r="2698" spans="90:93" ht="16.5">
      <c r="CL2698" s="352"/>
      <c r="CM2698" s="353"/>
      <c r="CN2698" s="354"/>
      <c r="CO2698" s="354"/>
    </row>
    <row r="2699" spans="90:93" ht="16.5">
      <c r="CL2699" s="352"/>
      <c r="CM2699" s="353"/>
      <c r="CN2699" s="354"/>
      <c r="CO2699" s="354"/>
    </row>
    <row r="2700" spans="90:93" ht="16.5">
      <c r="CL2700" s="352"/>
      <c r="CM2700" s="353"/>
      <c r="CN2700" s="354"/>
      <c r="CO2700" s="354"/>
    </row>
    <row r="2701" spans="90:93" ht="16.5">
      <c r="CL2701" s="352"/>
      <c r="CM2701" s="353"/>
      <c r="CN2701" s="354"/>
      <c r="CO2701" s="354"/>
    </row>
    <row r="2702" spans="90:93" ht="16.5">
      <c r="CL2702" s="352"/>
      <c r="CM2702" s="353"/>
      <c r="CN2702" s="354"/>
      <c r="CO2702" s="354"/>
    </row>
    <row r="2703" spans="90:93" ht="16.5">
      <c r="CL2703" s="352"/>
      <c r="CM2703" s="353"/>
      <c r="CN2703" s="354"/>
      <c r="CO2703" s="354"/>
    </row>
    <row r="2704" spans="90:93" ht="16.5">
      <c r="CL2704" s="352"/>
      <c r="CM2704" s="353"/>
      <c r="CN2704" s="354"/>
      <c r="CO2704" s="354"/>
    </row>
    <row r="2705" spans="90:93" ht="16.5">
      <c r="CL2705" s="352"/>
      <c r="CM2705" s="353"/>
      <c r="CN2705" s="354"/>
      <c r="CO2705" s="354"/>
    </row>
    <row r="2706" spans="90:93" ht="16.5">
      <c r="CL2706" s="352"/>
      <c r="CM2706" s="353"/>
      <c r="CN2706" s="354"/>
      <c r="CO2706" s="354"/>
    </row>
    <row r="2707" spans="90:93" ht="16.5">
      <c r="CL2707" s="352"/>
      <c r="CM2707" s="353"/>
      <c r="CN2707" s="354"/>
      <c r="CO2707" s="354"/>
    </row>
    <row r="2708" spans="90:93" ht="16.5">
      <c r="CL2708" s="352"/>
      <c r="CM2708" s="353"/>
      <c r="CN2708" s="354"/>
      <c r="CO2708" s="354"/>
    </row>
    <row r="2709" spans="90:93" ht="16.5">
      <c r="CL2709" s="352"/>
      <c r="CM2709" s="353"/>
      <c r="CN2709" s="354"/>
      <c r="CO2709" s="354"/>
    </row>
    <row r="2710" spans="90:93" ht="16.5">
      <c r="CL2710" s="352"/>
      <c r="CM2710" s="353"/>
      <c r="CN2710" s="354"/>
      <c r="CO2710" s="354"/>
    </row>
    <row r="2711" spans="90:93" ht="16.5">
      <c r="CL2711" s="352"/>
      <c r="CM2711" s="353"/>
      <c r="CN2711" s="354"/>
      <c r="CO2711" s="354"/>
    </row>
    <row r="2712" spans="90:93" ht="16.5">
      <c r="CL2712" s="352"/>
      <c r="CM2712" s="353"/>
      <c r="CN2712" s="354"/>
      <c r="CO2712" s="354"/>
    </row>
    <row r="2713" spans="90:93" ht="16.5">
      <c r="CL2713" s="352"/>
      <c r="CM2713" s="353"/>
      <c r="CN2713" s="354"/>
      <c r="CO2713" s="354"/>
    </row>
    <row r="2714" spans="90:93" ht="16.5">
      <c r="CL2714" s="352"/>
      <c r="CM2714" s="353"/>
      <c r="CN2714" s="354"/>
      <c r="CO2714" s="354"/>
    </row>
    <row r="2715" spans="90:93" ht="16.5">
      <c r="CL2715" s="352"/>
      <c r="CM2715" s="353"/>
      <c r="CN2715" s="354"/>
      <c r="CO2715" s="354"/>
    </row>
    <row r="2716" spans="90:93" ht="16.5">
      <c r="CL2716" s="352"/>
      <c r="CM2716" s="353"/>
      <c r="CN2716" s="354"/>
      <c r="CO2716" s="354"/>
    </row>
    <row r="2717" spans="90:93" ht="16.5">
      <c r="CL2717" s="352"/>
      <c r="CM2717" s="353"/>
      <c r="CN2717" s="354"/>
      <c r="CO2717" s="354"/>
    </row>
    <row r="2718" spans="90:93" ht="16.5">
      <c r="CL2718" s="352"/>
      <c r="CM2718" s="353"/>
      <c r="CN2718" s="354"/>
      <c r="CO2718" s="354"/>
    </row>
    <row r="2719" spans="90:93" ht="16.5">
      <c r="CL2719" s="352"/>
      <c r="CM2719" s="353"/>
      <c r="CN2719" s="354"/>
      <c r="CO2719" s="354"/>
    </row>
    <row r="2720" spans="90:93" ht="16.5">
      <c r="CL2720" s="352"/>
      <c r="CM2720" s="353"/>
      <c r="CN2720" s="354"/>
      <c r="CO2720" s="354"/>
    </row>
    <row r="2721" spans="90:93" ht="16.5">
      <c r="CL2721" s="352"/>
      <c r="CM2721" s="353"/>
      <c r="CN2721" s="354"/>
      <c r="CO2721" s="354"/>
    </row>
    <row r="2722" spans="90:93" ht="16.5">
      <c r="CL2722" s="352"/>
      <c r="CM2722" s="353"/>
      <c r="CN2722" s="354"/>
      <c r="CO2722" s="354"/>
    </row>
    <row r="2723" spans="90:93" ht="16.5">
      <c r="CL2723" s="352"/>
      <c r="CM2723" s="353"/>
      <c r="CN2723" s="354"/>
      <c r="CO2723" s="354"/>
    </row>
    <row r="2724" spans="90:93" ht="16.5">
      <c r="CL2724" s="352"/>
      <c r="CM2724" s="353"/>
      <c r="CN2724" s="354"/>
      <c r="CO2724" s="354"/>
    </row>
    <row r="2725" spans="90:93" ht="16.5">
      <c r="CL2725" s="352"/>
      <c r="CM2725" s="353"/>
      <c r="CN2725" s="354"/>
      <c r="CO2725" s="354"/>
    </row>
    <row r="2726" spans="90:93" ht="16.5">
      <c r="CL2726" s="352"/>
      <c r="CM2726" s="353"/>
      <c r="CN2726" s="354"/>
      <c r="CO2726" s="354"/>
    </row>
    <row r="2727" spans="90:93" ht="16.5">
      <c r="CL2727" s="352"/>
      <c r="CM2727" s="353"/>
      <c r="CN2727" s="354"/>
      <c r="CO2727" s="354"/>
    </row>
    <row r="2728" spans="90:93" ht="16.5">
      <c r="CL2728" s="352"/>
      <c r="CM2728" s="353"/>
      <c r="CN2728" s="354"/>
      <c r="CO2728" s="354"/>
    </row>
    <row r="2729" spans="90:93" ht="16.5">
      <c r="CL2729" s="352"/>
      <c r="CM2729" s="353"/>
      <c r="CN2729" s="354"/>
      <c r="CO2729" s="354"/>
    </row>
    <row r="2730" spans="90:93" ht="16.5">
      <c r="CL2730" s="352"/>
      <c r="CM2730" s="353"/>
      <c r="CN2730" s="354"/>
      <c r="CO2730" s="354"/>
    </row>
    <row r="2731" spans="90:93" ht="16.5">
      <c r="CL2731" s="352"/>
      <c r="CM2731" s="353"/>
      <c r="CN2731" s="354"/>
      <c r="CO2731" s="354"/>
    </row>
    <row r="2732" spans="90:93" ht="16.5">
      <c r="CL2732" s="352"/>
      <c r="CM2732" s="353"/>
      <c r="CN2732" s="354"/>
      <c r="CO2732" s="354"/>
    </row>
    <row r="2733" spans="90:93" ht="16.5">
      <c r="CL2733" s="352"/>
      <c r="CM2733" s="353"/>
      <c r="CN2733" s="354"/>
      <c r="CO2733" s="354"/>
    </row>
    <row r="2734" spans="90:93" ht="16.5">
      <c r="CL2734" s="352"/>
      <c r="CM2734" s="353"/>
      <c r="CN2734" s="354"/>
      <c r="CO2734" s="354"/>
    </row>
    <row r="2735" spans="90:93" ht="16.5">
      <c r="CL2735" s="352"/>
      <c r="CM2735" s="353"/>
      <c r="CN2735" s="354"/>
      <c r="CO2735" s="354"/>
    </row>
    <row r="2736" spans="90:93" ht="16.5">
      <c r="CL2736" s="352"/>
      <c r="CM2736" s="353"/>
      <c r="CN2736" s="354"/>
      <c r="CO2736" s="354"/>
    </row>
    <row r="2737" spans="90:93" ht="16.5">
      <c r="CL2737" s="352"/>
      <c r="CM2737" s="353"/>
      <c r="CN2737" s="354"/>
      <c r="CO2737" s="354"/>
    </row>
    <row r="2738" spans="90:93" ht="16.5">
      <c r="CL2738" s="352"/>
      <c r="CM2738" s="353"/>
      <c r="CN2738" s="354"/>
      <c r="CO2738" s="354"/>
    </row>
    <row r="2739" spans="90:93" ht="16.5">
      <c r="CL2739" s="352"/>
      <c r="CM2739" s="353"/>
      <c r="CN2739" s="354"/>
      <c r="CO2739" s="354"/>
    </row>
    <row r="2740" spans="90:93" ht="16.5">
      <c r="CL2740" s="352"/>
      <c r="CM2740" s="353"/>
      <c r="CN2740" s="354"/>
      <c r="CO2740" s="354"/>
    </row>
    <row r="2741" spans="90:93" ht="16.5">
      <c r="CL2741" s="352"/>
      <c r="CM2741" s="353"/>
      <c r="CN2741" s="354"/>
      <c r="CO2741" s="354"/>
    </row>
    <row r="2742" spans="90:93" ht="16.5">
      <c r="CL2742" s="352"/>
      <c r="CM2742" s="353"/>
      <c r="CN2742" s="354"/>
      <c r="CO2742" s="354"/>
    </row>
    <row r="2743" spans="90:93" ht="16.5">
      <c r="CL2743" s="352"/>
      <c r="CM2743" s="353"/>
      <c r="CN2743" s="354"/>
      <c r="CO2743" s="354"/>
    </row>
    <row r="2744" spans="90:93" ht="16.5">
      <c r="CL2744" s="352"/>
      <c r="CM2744" s="353"/>
      <c r="CN2744" s="354"/>
      <c r="CO2744" s="354"/>
    </row>
    <row r="2745" spans="90:93" ht="16.5">
      <c r="CL2745" s="352"/>
      <c r="CM2745" s="353"/>
      <c r="CN2745" s="354"/>
      <c r="CO2745" s="354"/>
    </row>
    <row r="2746" spans="90:93" ht="16.5">
      <c r="CL2746" s="352"/>
      <c r="CM2746" s="353"/>
      <c r="CN2746" s="354"/>
      <c r="CO2746" s="354"/>
    </row>
    <row r="2747" spans="90:93" ht="16.5">
      <c r="CL2747" s="352"/>
      <c r="CM2747" s="353"/>
      <c r="CN2747" s="354"/>
      <c r="CO2747" s="354"/>
    </row>
    <row r="2748" spans="90:93" ht="16.5">
      <c r="CL2748" s="352"/>
      <c r="CM2748" s="353"/>
      <c r="CN2748" s="354"/>
      <c r="CO2748" s="354"/>
    </row>
    <row r="2749" spans="90:93" ht="16.5">
      <c r="CL2749" s="352"/>
      <c r="CM2749" s="353"/>
      <c r="CN2749" s="354"/>
      <c r="CO2749" s="354"/>
    </row>
    <row r="2750" spans="90:93" ht="16.5">
      <c r="CL2750" s="352"/>
      <c r="CM2750" s="353"/>
      <c r="CN2750" s="354"/>
      <c r="CO2750" s="354"/>
    </row>
    <row r="2751" spans="90:93" ht="16.5">
      <c r="CL2751" s="352"/>
      <c r="CM2751" s="353"/>
      <c r="CN2751" s="354"/>
      <c r="CO2751" s="354"/>
    </row>
    <row r="2752" spans="90:93" ht="16.5">
      <c r="CL2752" s="352"/>
      <c r="CM2752" s="353"/>
      <c r="CN2752" s="354"/>
      <c r="CO2752" s="354"/>
    </row>
    <row r="2753" spans="90:93" ht="16.5">
      <c r="CL2753" s="352"/>
      <c r="CM2753" s="353"/>
      <c r="CN2753" s="354"/>
      <c r="CO2753" s="354"/>
    </row>
    <row r="2754" spans="90:93" ht="16.5">
      <c r="CL2754" s="352"/>
      <c r="CM2754" s="353"/>
      <c r="CN2754" s="354"/>
      <c r="CO2754" s="354"/>
    </row>
    <row r="2755" spans="90:93" ht="16.5">
      <c r="CL2755" s="352"/>
      <c r="CM2755" s="353"/>
      <c r="CN2755" s="354"/>
      <c r="CO2755" s="354"/>
    </row>
    <row r="2756" spans="90:93" ht="16.5">
      <c r="CL2756" s="352"/>
      <c r="CM2756" s="353"/>
      <c r="CN2756" s="354"/>
      <c r="CO2756" s="354"/>
    </row>
    <row r="2757" spans="90:93" ht="16.5">
      <c r="CL2757" s="352"/>
      <c r="CM2757" s="353"/>
      <c r="CN2757" s="354"/>
      <c r="CO2757" s="354"/>
    </row>
    <row r="2758" spans="90:93" ht="16.5">
      <c r="CL2758" s="352"/>
      <c r="CM2758" s="353"/>
      <c r="CN2758" s="354"/>
      <c r="CO2758" s="354"/>
    </row>
    <row r="2759" spans="90:93" ht="16.5">
      <c r="CL2759" s="352"/>
      <c r="CM2759" s="353"/>
      <c r="CN2759" s="354"/>
      <c r="CO2759" s="354"/>
    </row>
    <row r="2760" spans="90:93" ht="16.5">
      <c r="CL2760" s="352"/>
      <c r="CM2760" s="353"/>
      <c r="CN2760" s="354"/>
      <c r="CO2760" s="354"/>
    </row>
    <row r="2761" spans="90:93" ht="16.5">
      <c r="CL2761" s="352"/>
      <c r="CM2761" s="353"/>
      <c r="CN2761" s="354"/>
      <c r="CO2761" s="354"/>
    </row>
    <row r="2762" spans="90:93" ht="16.5">
      <c r="CL2762" s="352"/>
      <c r="CM2762" s="353"/>
      <c r="CN2762" s="354"/>
      <c r="CO2762" s="354"/>
    </row>
    <row r="2763" spans="90:93" ht="16.5">
      <c r="CL2763" s="352"/>
      <c r="CM2763" s="353"/>
      <c r="CN2763" s="354"/>
      <c r="CO2763" s="354"/>
    </row>
    <row r="2764" spans="90:93" ht="16.5">
      <c r="CL2764" s="352"/>
      <c r="CM2764" s="353"/>
      <c r="CN2764" s="354"/>
      <c r="CO2764" s="354"/>
    </row>
    <row r="2765" spans="90:93" ht="16.5">
      <c r="CL2765" s="352"/>
      <c r="CM2765" s="353"/>
      <c r="CN2765" s="354"/>
      <c r="CO2765" s="354"/>
    </row>
    <row r="2766" spans="90:93" ht="16.5">
      <c r="CL2766" s="352"/>
      <c r="CM2766" s="353"/>
      <c r="CN2766" s="354"/>
      <c r="CO2766" s="354"/>
    </row>
    <row r="2767" spans="90:93" ht="16.5">
      <c r="CL2767" s="352"/>
      <c r="CM2767" s="353"/>
      <c r="CN2767" s="354"/>
      <c r="CO2767" s="354"/>
    </row>
    <row r="2768" spans="90:93" ht="16.5">
      <c r="CL2768" s="352"/>
      <c r="CM2768" s="353"/>
      <c r="CN2768" s="354"/>
      <c r="CO2768" s="354"/>
    </row>
    <row r="2769" spans="90:93" ht="16.5">
      <c r="CL2769" s="352"/>
      <c r="CM2769" s="353"/>
      <c r="CN2769" s="354"/>
      <c r="CO2769" s="354"/>
    </row>
    <row r="2770" spans="90:93" ht="16.5">
      <c r="CL2770" s="352"/>
      <c r="CM2770" s="353"/>
      <c r="CN2770" s="354"/>
      <c r="CO2770" s="354"/>
    </row>
    <row r="2771" spans="90:93" ht="16.5">
      <c r="CL2771" s="352"/>
      <c r="CM2771" s="353"/>
      <c r="CN2771" s="354"/>
      <c r="CO2771" s="354"/>
    </row>
    <row r="2772" spans="90:93" ht="16.5">
      <c r="CL2772" s="352"/>
      <c r="CM2772" s="353"/>
      <c r="CN2772" s="354"/>
      <c r="CO2772" s="354"/>
    </row>
    <row r="2773" spans="90:93" ht="16.5">
      <c r="CL2773" s="352"/>
      <c r="CM2773" s="353"/>
      <c r="CN2773" s="354"/>
      <c r="CO2773" s="354"/>
    </row>
    <row r="2774" spans="90:93" ht="16.5">
      <c r="CL2774" s="352"/>
      <c r="CM2774" s="353"/>
      <c r="CN2774" s="354"/>
      <c r="CO2774" s="354"/>
    </row>
    <row r="2775" spans="90:93" ht="16.5">
      <c r="CL2775" s="352"/>
      <c r="CM2775" s="353"/>
      <c r="CN2775" s="354"/>
      <c r="CO2775" s="354"/>
    </row>
    <row r="2776" spans="90:93" ht="16.5">
      <c r="CL2776" s="352"/>
      <c r="CM2776" s="353"/>
      <c r="CN2776" s="354"/>
      <c r="CO2776" s="354"/>
    </row>
    <row r="2777" spans="90:93" ht="16.5">
      <c r="CL2777" s="352"/>
      <c r="CM2777" s="353"/>
      <c r="CN2777" s="354"/>
      <c r="CO2777" s="354"/>
    </row>
    <row r="2778" spans="90:93" ht="16.5">
      <c r="CL2778" s="352"/>
      <c r="CM2778" s="353"/>
      <c r="CN2778" s="354"/>
      <c r="CO2778" s="354"/>
    </row>
    <row r="2779" spans="90:93" ht="16.5">
      <c r="CL2779" s="352"/>
      <c r="CM2779" s="353"/>
      <c r="CN2779" s="354"/>
      <c r="CO2779" s="354"/>
    </row>
    <row r="2780" spans="90:93" ht="16.5">
      <c r="CL2780" s="352"/>
      <c r="CM2780" s="353"/>
      <c r="CN2780" s="354"/>
      <c r="CO2780" s="354"/>
    </row>
    <row r="2781" spans="90:93" ht="16.5">
      <c r="CL2781" s="352"/>
      <c r="CM2781" s="353"/>
      <c r="CN2781" s="354"/>
      <c r="CO2781" s="354"/>
    </row>
    <row r="2782" spans="90:93" ht="16.5">
      <c r="CL2782" s="352"/>
      <c r="CM2782" s="353"/>
      <c r="CN2782" s="354"/>
      <c r="CO2782" s="354"/>
    </row>
    <row r="2783" spans="90:93" ht="16.5">
      <c r="CL2783" s="352"/>
      <c r="CM2783" s="353"/>
      <c r="CN2783" s="354"/>
      <c r="CO2783" s="354"/>
    </row>
    <row r="2784" spans="90:93" ht="16.5">
      <c r="CL2784" s="352"/>
      <c r="CM2784" s="353"/>
      <c r="CN2784" s="354"/>
      <c r="CO2784" s="354"/>
    </row>
    <row r="2785" spans="90:93" ht="16.5">
      <c r="CL2785" s="352"/>
      <c r="CM2785" s="353"/>
      <c r="CN2785" s="354"/>
      <c r="CO2785" s="354"/>
    </row>
    <row r="2786" spans="90:93" ht="16.5">
      <c r="CL2786" s="352"/>
      <c r="CM2786" s="353"/>
      <c r="CN2786" s="354"/>
      <c r="CO2786" s="354"/>
    </row>
    <row r="2787" spans="90:93" ht="16.5">
      <c r="CL2787" s="352"/>
      <c r="CM2787" s="353"/>
      <c r="CN2787" s="354"/>
      <c r="CO2787" s="354"/>
    </row>
    <row r="2788" spans="90:93" ht="16.5">
      <c r="CL2788" s="352"/>
      <c r="CM2788" s="353"/>
      <c r="CN2788" s="354"/>
      <c r="CO2788" s="354"/>
    </row>
    <row r="2789" spans="90:93" ht="16.5">
      <c r="CL2789" s="352"/>
      <c r="CM2789" s="353"/>
      <c r="CN2789" s="354"/>
      <c r="CO2789" s="354"/>
    </row>
    <row r="2790" spans="90:93" ht="16.5">
      <c r="CL2790" s="352"/>
      <c r="CM2790" s="353"/>
      <c r="CN2790" s="354"/>
      <c r="CO2790" s="354"/>
    </row>
    <row r="2791" spans="90:93" ht="16.5">
      <c r="CL2791" s="352"/>
      <c r="CM2791" s="353"/>
      <c r="CN2791" s="354"/>
      <c r="CO2791" s="354"/>
    </row>
    <row r="2792" spans="90:93" ht="16.5">
      <c r="CL2792" s="352"/>
      <c r="CM2792" s="353"/>
      <c r="CN2792" s="354"/>
      <c r="CO2792" s="354"/>
    </row>
    <row r="2793" spans="90:93" ht="16.5">
      <c r="CL2793" s="352"/>
      <c r="CM2793" s="353"/>
      <c r="CN2793" s="354"/>
      <c r="CO2793" s="354"/>
    </row>
    <row r="2794" spans="90:93" ht="16.5">
      <c r="CL2794" s="352"/>
      <c r="CM2794" s="353"/>
      <c r="CN2794" s="354"/>
      <c r="CO2794" s="354"/>
    </row>
    <row r="2795" spans="90:93" ht="16.5">
      <c r="CL2795" s="352"/>
      <c r="CM2795" s="353"/>
      <c r="CN2795" s="354"/>
      <c r="CO2795" s="354"/>
    </row>
    <row r="2796" spans="90:93" ht="16.5">
      <c r="CL2796" s="352"/>
      <c r="CM2796" s="353"/>
      <c r="CN2796" s="354"/>
      <c r="CO2796" s="354"/>
    </row>
    <row r="2797" spans="90:93" ht="16.5">
      <c r="CL2797" s="352"/>
      <c r="CM2797" s="353"/>
      <c r="CN2797" s="354"/>
      <c r="CO2797" s="354"/>
    </row>
    <row r="2798" spans="90:93" ht="16.5">
      <c r="CL2798" s="352"/>
      <c r="CM2798" s="353"/>
      <c r="CN2798" s="354"/>
      <c r="CO2798" s="354"/>
    </row>
    <row r="2799" spans="90:93" ht="16.5">
      <c r="CL2799" s="352"/>
      <c r="CM2799" s="353"/>
      <c r="CN2799" s="354"/>
      <c r="CO2799" s="354"/>
    </row>
    <row r="2800" spans="90:93" ht="16.5">
      <c r="CL2800" s="352"/>
      <c r="CM2800" s="353"/>
      <c r="CN2800" s="354"/>
      <c r="CO2800" s="354"/>
    </row>
    <row r="2801" spans="90:93" ht="16.5">
      <c r="CL2801" s="352"/>
      <c r="CM2801" s="353"/>
      <c r="CN2801" s="354"/>
      <c r="CO2801" s="354"/>
    </row>
    <row r="2802" spans="90:93" ht="16.5">
      <c r="CL2802" s="352"/>
      <c r="CM2802" s="353"/>
      <c r="CN2802" s="354"/>
      <c r="CO2802" s="354"/>
    </row>
    <row r="2803" spans="90:93" ht="16.5">
      <c r="CL2803" s="352"/>
      <c r="CM2803" s="353"/>
      <c r="CN2803" s="354"/>
      <c r="CO2803" s="354"/>
    </row>
    <row r="2804" spans="90:93" ht="16.5">
      <c r="CL2804" s="352"/>
      <c r="CM2804" s="353"/>
      <c r="CN2804" s="354"/>
      <c r="CO2804" s="354"/>
    </row>
    <row r="2805" spans="90:93" ht="16.5">
      <c r="CL2805" s="352"/>
      <c r="CM2805" s="353"/>
      <c r="CN2805" s="354"/>
      <c r="CO2805" s="354"/>
    </row>
    <row r="2806" spans="90:93" ht="16.5">
      <c r="CL2806" s="352"/>
      <c r="CM2806" s="353"/>
      <c r="CN2806" s="354"/>
      <c r="CO2806" s="354"/>
    </row>
    <row r="2807" spans="90:93" ht="16.5">
      <c r="CL2807" s="352"/>
      <c r="CM2807" s="353"/>
      <c r="CN2807" s="354"/>
      <c r="CO2807" s="354"/>
    </row>
    <row r="2808" spans="90:93" ht="16.5">
      <c r="CL2808" s="352"/>
      <c r="CM2808" s="353"/>
      <c r="CN2808" s="354"/>
      <c r="CO2808" s="354"/>
    </row>
    <row r="2809" spans="90:93" ht="16.5">
      <c r="CL2809" s="352"/>
      <c r="CM2809" s="353"/>
      <c r="CN2809" s="354"/>
      <c r="CO2809" s="354"/>
    </row>
    <row r="2810" spans="90:93" ht="16.5">
      <c r="CL2810" s="352"/>
      <c r="CM2810" s="353"/>
      <c r="CN2810" s="354"/>
      <c r="CO2810" s="354"/>
    </row>
    <row r="2811" spans="90:93" ht="16.5">
      <c r="CL2811" s="352"/>
      <c r="CM2811" s="353"/>
      <c r="CN2811" s="354"/>
      <c r="CO2811" s="354"/>
    </row>
    <row r="2812" spans="90:93" ht="16.5">
      <c r="CL2812" s="352"/>
      <c r="CM2812" s="353"/>
      <c r="CN2812" s="354"/>
      <c r="CO2812" s="354"/>
    </row>
    <row r="2813" spans="90:93" ht="16.5">
      <c r="CL2813" s="352"/>
      <c r="CM2813" s="353"/>
      <c r="CN2813" s="354"/>
      <c r="CO2813" s="354"/>
    </row>
    <row r="2814" spans="90:93" ht="16.5">
      <c r="CL2814" s="352"/>
      <c r="CM2814" s="353"/>
      <c r="CN2814" s="354"/>
      <c r="CO2814" s="354"/>
    </row>
    <row r="2815" spans="90:93" ht="16.5">
      <c r="CL2815" s="352"/>
      <c r="CM2815" s="353"/>
      <c r="CN2815" s="354"/>
      <c r="CO2815" s="354"/>
    </row>
    <row r="2816" spans="90:93" ht="16.5">
      <c r="CL2816" s="352"/>
      <c r="CM2816" s="353"/>
      <c r="CN2816" s="354"/>
      <c r="CO2816" s="354"/>
    </row>
    <row r="2817" spans="90:93" ht="16.5">
      <c r="CL2817" s="352"/>
      <c r="CM2817" s="353"/>
      <c r="CN2817" s="354"/>
      <c r="CO2817" s="354"/>
    </row>
    <row r="2818" spans="90:93" ht="16.5">
      <c r="CL2818" s="352"/>
      <c r="CM2818" s="353"/>
      <c r="CN2818" s="354"/>
      <c r="CO2818" s="354"/>
    </row>
    <row r="2819" spans="90:93" ht="16.5">
      <c r="CL2819" s="352"/>
      <c r="CM2819" s="353"/>
      <c r="CN2819" s="354"/>
      <c r="CO2819" s="354"/>
    </row>
    <row r="2820" spans="90:93" ht="16.5">
      <c r="CL2820" s="352"/>
      <c r="CM2820" s="353"/>
      <c r="CN2820" s="354"/>
      <c r="CO2820" s="354"/>
    </row>
    <row r="2821" spans="90:93" ht="16.5">
      <c r="CL2821" s="352"/>
      <c r="CM2821" s="353"/>
      <c r="CN2821" s="354"/>
      <c r="CO2821" s="354"/>
    </row>
    <row r="2822" spans="90:93" ht="16.5">
      <c r="CL2822" s="352"/>
      <c r="CM2822" s="353"/>
      <c r="CN2822" s="354"/>
      <c r="CO2822" s="354"/>
    </row>
    <row r="2823" spans="90:93" ht="16.5">
      <c r="CL2823" s="352"/>
      <c r="CM2823" s="353"/>
      <c r="CN2823" s="354"/>
      <c r="CO2823" s="354"/>
    </row>
    <row r="2824" spans="90:93" ht="16.5">
      <c r="CL2824" s="352"/>
      <c r="CM2824" s="353"/>
      <c r="CN2824" s="354"/>
      <c r="CO2824" s="354"/>
    </row>
    <row r="2825" spans="90:93" ht="16.5">
      <c r="CL2825" s="352"/>
      <c r="CM2825" s="353"/>
      <c r="CN2825" s="354"/>
      <c r="CO2825" s="354"/>
    </row>
    <row r="2826" spans="90:93" ht="16.5">
      <c r="CL2826" s="352"/>
      <c r="CM2826" s="353"/>
      <c r="CN2826" s="354"/>
      <c r="CO2826" s="354"/>
    </row>
    <row r="2827" spans="90:93" ht="16.5">
      <c r="CL2827" s="352"/>
      <c r="CM2827" s="353"/>
      <c r="CN2827" s="354"/>
      <c r="CO2827" s="354"/>
    </row>
    <row r="2828" spans="90:93" ht="16.5">
      <c r="CL2828" s="352"/>
      <c r="CM2828" s="353"/>
      <c r="CN2828" s="354"/>
      <c r="CO2828" s="354"/>
    </row>
    <row r="2829" spans="90:93" ht="16.5">
      <c r="CL2829" s="352"/>
      <c r="CM2829" s="353"/>
      <c r="CN2829" s="354"/>
      <c r="CO2829" s="354"/>
    </row>
    <row r="2830" spans="90:93" ht="16.5">
      <c r="CL2830" s="352"/>
      <c r="CM2830" s="353"/>
      <c r="CN2830" s="354"/>
      <c r="CO2830" s="354"/>
    </row>
    <row r="2831" spans="90:93" ht="16.5">
      <c r="CL2831" s="352"/>
      <c r="CM2831" s="353"/>
      <c r="CN2831" s="354"/>
      <c r="CO2831" s="354"/>
    </row>
    <row r="2832" spans="90:93" ht="16.5">
      <c r="CL2832" s="352"/>
      <c r="CM2832" s="353"/>
      <c r="CN2832" s="354"/>
      <c r="CO2832" s="354"/>
    </row>
    <row r="2833" spans="90:93" ht="16.5">
      <c r="CL2833" s="352"/>
      <c r="CM2833" s="353"/>
      <c r="CN2833" s="354"/>
      <c r="CO2833" s="354"/>
    </row>
    <row r="2834" spans="90:93" ht="16.5">
      <c r="CL2834" s="352"/>
      <c r="CM2834" s="353"/>
      <c r="CN2834" s="354"/>
      <c r="CO2834" s="354"/>
    </row>
    <row r="2835" spans="90:93" ht="16.5">
      <c r="CL2835" s="352"/>
      <c r="CM2835" s="353"/>
      <c r="CN2835" s="354"/>
      <c r="CO2835" s="354"/>
    </row>
    <row r="2836" spans="90:93" ht="16.5">
      <c r="CL2836" s="352"/>
      <c r="CM2836" s="353"/>
      <c r="CN2836" s="354"/>
      <c r="CO2836" s="354"/>
    </row>
    <row r="2837" spans="90:93" ht="16.5">
      <c r="CL2837" s="352"/>
      <c r="CM2837" s="353"/>
      <c r="CN2837" s="354"/>
      <c r="CO2837" s="354"/>
    </row>
    <row r="2838" spans="90:93" ht="16.5">
      <c r="CL2838" s="352"/>
      <c r="CM2838" s="353"/>
      <c r="CN2838" s="354"/>
      <c r="CO2838" s="354"/>
    </row>
    <row r="2839" spans="90:93" ht="16.5">
      <c r="CL2839" s="352"/>
      <c r="CM2839" s="353"/>
      <c r="CN2839" s="354"/>
      <c r="CO2839" s="354"/>
    </row>
    <row r="2840" spans="90:93" ht="16.5">
      <c r="CL2840" s="352"/>
      <c r="CM2840" s="353"/>
      <c r="CN2840" s="354"/>
      <c r="CO2840" s="354"/>
    </row>
    <row r="2841" spans="90:93" ht="16.5">
      <c r="CL2841" s="352"/>
      <c r="CM2841" s="353"/>
      <c r="CN2841" s="354"/>
      <c r="CO2841" s="354"/>
    </row>
    <row r="2842" spans="90:93" ht="16.5">
      <c r="CL2842" s="352"/>
      <c r="CM2842" s="353"/>
      <c r="CN2842" s="354"/>
      <c r="CO2842" s="354"/>
    </row>
    <row r="2843" spans="90:93" ht="16.5">
      <c r="CL2843" s="352"/>
      <c r="CM2843" s="353"/>
      <c r="CN2843" s="354"/>
      <c r="CO2843" s="354"/>
    </row>
    <row r="2844" spans="90:93" ht="16.5">
      <c r="CL2844" s="352"/>
      <c r="CM2844" s="353"/>
      <c r="CN2844" s="354"/>
      <c r="CO2844" s="354"/>
    </row>
    <row r="2845" spans="90:93" ht="16.5">
      <c r="CL2845" s="352"/>
      <c r="CM2845" s="353"/>
      <c r="CN2845" s="354"/>
      <c r="CO2845" s="354"/>
    </row>
    <row r="2846" spans="90:93" ht="16.5">
      <c r="CL2846" s="352"/>
      <c r="CM2846" s="353"/>
      <c r="CN2846" s="354"/>
      <c r="CO2846" s="354"/>
    </row>
    <row r="2847" spans="90:93" ht="16.5">
      <c r="CL2847" s="352"/>
      <c r="CM2847" s="353"/>
      <c r="CN2847" s="354"/>
      <c r="CO2847" s="354"/>
    </row>
    <row r="2848" spans="90:93" ht="16.5">
      <c r="CL2848" s="352"/>
      <c r="CM2848" s="353"/>
      <c r="CN2848" s="354"/>
      <c r="CO2848" s="354"/>
    </row>
    <row r="2849" spans="90:93" ht="16.5">
      <c r="CL2849" s="352"/>
      <c r="CM2849" s="353"/>
      <c r="CN2849" s="354"/>
      <c r="CO2849" s="354"/>
    </row>
    <row r="2850" spans="90:93" ht="16.5">
      <c r="CL2850" s="352"/>
      <c r="CM2850" s="353"/>
      <c r="CN2850" s="354"/>
      <c r="CO2850" s="354"/>
    </row>
    <row r="2851" spans="90:93" ht="16.5">
      <c r="CL2851" s="352"/>
      <c r="CM2851" s="353"/>
      <c r="CN2851" s="354"/>
      <c r="CO2851" s="354"/>
    </row>
    <row r="2852" spans="90:93" ht="16.5">
      <c r="CL2852" s="352"/>
      <c r="CM2852" s="353"/>
      <c r="CN2852" s="354"/>
      <c r="CO2852" s="354"/>
    </row>
    <row r="2853" spans="90:93" ht="16.5">
      <c r="CL2853" s="352"/>
      <c r="CM2853" s="353"/>
      <c r="CN2853" s="354"/>
      <c r="CO2853" s="354"/>
    </row>
    <row r="2854" spans="90:93" ht="16.5">
      <c r="CL2854" s="352"/>
      <c r="CM2854" s="353"/>
      <c r="CN2854" s="354"/>
      <c r="CO2854" s="354"/>
    </row>
    <row r="2855" spans="90:93" ht="16.5">
      <c r="CL2855" s="352"/>
      <c r="CM2855" s="353"/>
      <c r="CN2855" s="354"/>
      <c r="CO2855" s="354"/>
    </row>
    <row r="2856" spans="90:93" ht="16.5">
      <c r="CL2856" s="352"/>
      <c r="CM2856" s="353"/>
      <c r="CN2856" s="354"/>
      <c r="CO2856" s="354"/>
    </row>
    <row r="2857" spans="90:93" ht="16.5">
      <c r="CL2857" s="352"/>
      <c r="CM2857" s="353"/>
      <c r="CN2857" s="354"/>
      <c r="CO2857" s="354"/>
    </row>
    <row r="2858" spans="90:93" ht="16.5">
      <c r="CL2858" s="352"/>
      <c r="CM2858" s="353"/>
      <c r="CN2858" s="354"/>
      <c r="CO2858" s="354"/>
    </row>
    <row r="2859" spans="90:93" ht="16.5">
      <c r="CL2859" s="352"/>
      <c r="CM2859" s="353"/>
      <c r="CN2859" s="354"/>
      <c r="CO2859" s="354"/>
    </row>
    <row r="2860" spans="90:93" ht="16.5">
      <c r="CL2860" s="352"/>
      <c r="CM2860" s="353"/>
      <c r="CN2860" s="354"/>
      <c r="CO2860" s="354"/>
    </row>
    <row r="2861" spans="90:93" ht="16.5">
      <c r="CL2861" s="352"/>
      <c r="CM2861" s="353"/>
      <c r="CN2861" s="354"/>
      <c r="CO2861" s="354"/>
    </row>
    <row r="2862" spans="90:93" ht="16.5">
      <c r="CL2862" s="352"/>
      <c r="CM2862" s="353"/>
      <c r="CN2862" s="354"/>
      <c r="CO2862" s="354"/>
    </row>
    <row r="2863" spans="90:93" ht="16.5">
      <c r="CL2863" s="352"/>
      <c r="CM2863" s="353"/>
      <c r="CN2863" s="354"/>
      <c r="CO2863" s="354"/>
    </row>
    <row r="2864" spans="90:93" ht="16.5">
      <c r="CL2864" s="352"/>
      <c r="CM2864" s="353"/>
      <c r="CN2864" s="354"/>
      <c r="CO2864" s="354"/>
    </row>
    <row r="2865" spans="90:93" ht="16.5">
      <c r="CL2865" s="352"/>
      <c r="CM2865" s="353"/>
      <c r="CN2865" s="354"/>
      <c r="CO2865" s="354"/>
    </row>
    <row r="2866" spans="90:93" ht="16.5">
      <c r="CL2866" s="352"/>
      <c r="CM2866" s="353"/>
      <c r="CN2866" s="354"/>
      <c r="CO2866" s="354"/>
    </row>
    <row r="2867" spans="90:93" ht="16.5">
      <c r="CL2867" s="352"/>
      <c r="CM2867" s="353"/>
      <c r="CN2867" s="354"/>
      <c r="CO2867" s="354"/>
    </row>
    <row r="2868" spans="90:93" ht="16.5">
      <c r="CL2868" s="352"/>
      <c r="CM2868" s="353"/>
      <c r="CN2868" s="354"/>
      <c r="CO2868" s="354"/>
    </row>
    <row r="2869" spans="90:93" ht="16.5">
      <c r="CL2869" s="352"/>
      <c r="CM2869" s="353"/>
      <c r="CN2869" s="354"/>
      <c r="CO2869" s="354"/>
    </row>
    <row r="2870" spans="90:93" ht="16.5">
      <c r="CL2870" s="352"/>
      <c r="CM2870" s="353"/>
      <c r="CN2870" s="354"/>
      <c r="CO2870" s="354"/>
    </row>
    <row r="2871" spans="90:93" ht="16.5">
      <c r="CL2871" s="352"/>
      <c r="CM2871" s="353"/>
      <c r="CN2871" s="354"/>
      <c r="CO2871" s="354"/>
    </row>
    <row r="2872" spans="90:93" ht="16.5">
      <c r="CL2872" s="352"/>
      <c r="CM2872" s="353"/>
      <c r="CN2872" s="354"/>
      <c r="CO2872" s="354"/>
    </row>
    <row r="2873" spans="90:93" ht="16.5">
      <c r="CL2873" s="352"/>
      <c r="CM2873" s="353"/>
      <c r="CN2873" s="354"/>
      <c r="CO2873" s="354"/>
    </row>
    <row r="2874" spans="90:93" ht="16.5">
      <c r="CL2874" s="352"/>
      <c r="CM2874" s="353"/>
      <c r="CN2874" s="354"/>
      <c r="CO2874" s="354"/>
    </row>
    <row r="2875" spans="90:93" ht="16.5">
      <c r="CL2875" s="352"/>
      <c r="CM2875" s="353"/>
      <c r="CN2875" s="354"/>
      <c r="CO2875" s="354"/>
    </row>
    <row r="2876" spans="90:93" ht="16.5">
      <c r="CL2876" s="352"/>
      <c r="CM2876" s="353"/>
      <c r="CN2876" s="354"/>
      <c r="CO2876" s="354"/>
    </row>
    <row r="2877" spans="90:93" ht="16.5">
      <c r="CL2877" s="352"/>
      <c r="CM2877" s="353"/>
      <c r="CN2877" s="354"/>
      <c r="CO2877" s="354"/>
    </row>
    <row r="2878" spans="90:93" ht="16.5">
      <c r="CL2878" s="352"/>
      <c r="CM2878" s="353"/>
      <c r="CN2878" s="354"/>
      <c r="CO2878" s="354"/>
    </row>
    <row r="2879" spans="90:93" ht="16.5">
      <c r="CL2879" s="352"/>
      <c r="CM2879" s="353"/>
      <c r="CN2879" s="354"/>
      <c r="CO2879" s="354"/>
    </row>
    <row r="2880" spans="90:93" ht="16.5">
      <c r="CL2880" s="352"/>
      <c r="CM2880" s="353"/>
      <c r="CN2880" s="354"/>
      <c r="CO2880" s="354"/>
    </row>
    <row r="2881" spans="90:93" ht="16.5">
      <c r="CL2881" s="352"/>
      <c r="CM2881" s="353"/>
      <c r="CN2881" s="354"/>
      <c r="CO2881" s="354"/>
    </row>
    <row r="2882" spans="90:93" ht="16.5">
      <c r="CL2882" s="352"/>
      <c r="CM2882" s="353"/>
      <c r="CN2882" s="354"/>
      <c r="CO2882" s="354"/>
    </row>
    <row r="2883" spans="90:93" ht="16.5">
      <c r="CL2883" s="352"/>
      <c r="CM2883" s="353"/>
      <c r="CN2883" s="354"/>
      <c r="CO2883" s="354"/>
    </row>
    <row r="2884" spans="90:93" ht="16.5">
      <c r="CL2884" s="352"/>
      <c r="CM2884" s="353"/>
      <c r="CN2884" s="354"/>
      <c r="CO2884" s="354"/>
    </row>
    <row r="2885" spans="90:93" ht="16.5">
      <c r="CL2885" s="352"/>
      <c r="CM2885" s="353"/>
      <c r="CN2885" s="354"/>
      <c r="CO2885" s="354"/>
    </row>
    <row r="2886" spans="90:93" ht="16.5">
      <c r="CL2886" s="352"/>
      <c r="CM2886" s="353"/>
      <c r="CN2886" s="354"/>
      <c r="CO2886" s="354"/>
    </row>
    <row r="2887" spans="90:93" ht="16.5">
      <c r="CL2887" s="352"/>
      <c r="CM2887" s="353"/>
      <c r="CN2887" s="354"/>
      <c r="CO2887" s="354"/>
    </row>
    <row r="2888" spans="90:93" ht="16.5">
      <c r="CL2888" s="352"/>
      <c r="CM2888" s="353"/>
      <c r="CN2888" s="354"/>
      <c r="CO2888" s="354"/>
    </row>
    <row r="2889" spans="90:93" ht="16.5">
      <c r="CL2889" s="352"/>
      <c r="CM2889" s="353"/>
      <c r="CN2889" s="354"/>
      <c r="CO2889" s="354"/>
    </row>
    <row r="2890" spans="90:93" ht="16.5">
      <c r="CL2890" s="352"/>
      <c r="CM2890" s="353"/>
      <c r="CN2890" s="354"/>
      <c r="CO2890" s="354"/>
    </row>
    <row r="2891" spans="90:93" ht="16.5">
      <c r="CL2891" s="352"/>
      <c r="CM2891" s="353"/>
      <c r="CN2891" s="354"/>
      <c r="CO2891" s="354"/>
    </row>
    <row r="2892" spans="90:93" ht="16.5">
      <c r="CL2892" s="352"/>
      <c r="CM2892" s="353"/>
      <c r="CN2892" s="354"/>
      <c r="CO2892" s="354"/>
    </row>
    <row r="2893" spans="90:93" ht="16.5">
      <c r="CL2893" s="352"/>
      <c r="CM2893" s="353"/>
      <c r="CN2893" s="354"/>
      <c r="CO2893" s="354"/>
    </row>
    <row r="2894" spans="90:93" ht="16.5">
      <c r="CL2894" s="352"/>
      <c r="CM2894" s="353"/>
      <c r="CN2894" s="354"/>
      <c r="CO2894" s="354"/>
    </row>
    <row r="2895" spans="90:93" ht="16.5">
      <c r="CL2895" s="352"/>
      <c r="CM2895" s="353"/>
      <c r="CN2895" s="354"/>
      <c r="CO2895" s="354"/>
    </row>
    <row r="2896" spans="90:93" ht="16.5">
      <c r="CL2896" s="352"/>
      <c r="CM2896" s="353"/>
      <c r="CN2896" s="354"/>
      <c r="CO2896" s="354"/>
    </row>
    <row r="2897" spans="90:93" ht="16.5">
      <c r="CL2897" s="352"/>
      <c r="CM2897" s="353"/>
      <c r="CN2897" s="354"/>
      <c r="CO2897" s="354"/>
    </row>
    <row r="2898" spans="90:93" ht="16.5">
      <c r="CL2898" s="352"/>
      <c r="CM2898" s="353"/>
      <c r="CN2898" s="354"/>
      <c r="CO2898" s="354"/>
    </row>
    <row r="2899" spans="90:93" ht="16.5">
      <c r="CL2899" s="352"/>
      <c r="CM2899" s="353"/>
      <c r="CN2899" s="354"/>
      <c r="CO2899" s="354"/>
    </row>
    <row r="2900" spans="90:93" ht="16.5">
      <c r="CL2900" s="352"/>
      <c r="CM2900" s="353"/>
      <c r="CN2900" s="354"/>
      <c r="CO2900" s="354"/>
    </row>
    <row r="2901" spans="90:93" ht="16.5">
      <c r="CL2901" s="352"/>
      <c r="CM2901" s="353"/>
      <c r="CN2901" s="354"/>
      <c r="CO2901" s="354"/>
    </row>
    <row r="2902" spans="90:93" ht="16.5">
      <c r="CL2902" s="352"/>
      <c r="CM2902" s="353"/>
      <c r="CN2902" s="354"/>
      <c r="CO2902" s="354"/>
    </row>
    <row r="2903" spans="90:93" ht="16.5">
      <c r="CL2903" s="352"/>
      <c r="CM2903" s="353"/>
      <c r="CN2903" s="354"/>
      <c r="CO2903" s="354"/>
    </row>
    <row r="2904" spans="90:93" ht="16.5">
      <c r="CL2904" s="352"/>
      <c r="CM2904" s="353"/>
      <c r="CN2904" s="354"/>
      <c r="CO2904" s="354"/>
    </row>
    <row r="2905" spans="90:93" ht="16.5">
      <c r="CL2905" s="352"/>
      <c r="CM2905" s="353"/>
      <c r="CN2905" s="354"/>
      <c r="CO2905" s="354"/>
    </row>
    <row r="2906" spans="90:93" ht="16.5">
      <c r="CL2906" s="352"/>
      <c r="CM2906" s="353"/>
      <c r="CN2906" s="354"/>
      <c r="CO2906" s="354"/>
    </row>
    <row r="2907" spans="90:93" ht="16.5">
      <c r="CL2907" s="352"/>
      <c r="CM2907" s="353"/>
      <c r="CN2907" s="354"/>
      <c r="CO2907" s="354"/>
    </row>
    <row r="2908" spans="90:93" ht="16.5">
      <c r="CL2908" s="352"/>
      <c r="CM2908" s="353"/>
      <c r="CN2908" s="354"/>
      <c r="CO2908" s="354"/>
    </row>
    <row r="2909" spans="90:93" ht="16.5">
      <c r="CL2909" s="352"/>
      <c r="CM2909" s="353"/>
      <c r="CN2909" s="354"/>
      <c r="CO2909" s="354"/>
    </row>
    <row r="2910" spans="90:93" ht="16.5">
      <c r="CL2910" s="352"/>
      <c r="CM2910" s="353"/>
      <c r="CN2910" s="354"/>
      <c r="CO2910" s="354"/>
    </row>
    <row r="2911" spans="90:93" ht="16.5">
      <c r="CL2911" s="352"/>
      <c r="CM2911" s="353"/>
      <c r="CN2911" s="354"/>
      <c r="CO2911" s="354"/>
    </row>
    <row r="2912" spans="90:93" ht="16.5">
      <c r="CL2912" s="352"/>
      <c r="CM2912" s="353"/>
      <c r="CN2912" s="354"/>
      <c r="CO2912" s="354"/>
    </row>
    <row r="2913" spans="90:93" ht="16.5">
      <c r="CL2913" s="352"/>
      <c r="CM2913" s="353"/>
      <c r="CN2913" s="354"/>
      <c r="CO2913" s="354"/>
    </row>
    <row r="2914" spans="90:93" ht="16.5">
      <c r="CL2914" s="352"/>
      <c r="CM2914" s="353"/>
      <c r="CN2914" s="354"/>
      <c r="CO2914" s="354"/>
    </row>
    <row r="2915" spans="90:93" ht="16.5">
      <c r="CL2915" s="352"/>
      <c r="CM2915" s="353"/>
      <c r="CN2915" s="354"/>
      <c r="CO2915" s="354"/>
    </row>
    <row r="2916" spans="90:93" ht="16.5">
      <c r="CL2916" s="352"/>
      <c r="CM2916" s="353"/>
      <c r="CN2916" s="354"/>
      <c r="CO2916" s="354"/>
    </row>
    <row r="2917" spans="90:93" ht="16.5">
      <c r="CL2917" s="352"/>
      <c r="CM2917" s="353"/>
      <c r="CN2917" s="354"/>
      <c r="CO2917" s="354"/>
    </row>
    <row r="2918" spans="90:93" ht="16.5">
      <c r="CL2918" s="352"/>
      <c r="CM2918" s="353"/>
      <c r="CN2918" s="354"/>
      <c r="CO2918" s="354"/>
    </row>
    <row r="2919" spans="90:93" ht="16.5">
      <c r="CL2919" s="352"/>
      <c r="CM2919" s="353"/>
      <c r="CN2919" s="354"/>
      <c r="CO2919" s="354"/>
    </row>
    <row r="2920" spans="90:93" ht="16.5">
      <c r="CL2920" s="352"/>
      <c r="CM2920" s="353"/>
      <c r="CN2920" s="354"/>
      <c r="CO2920" s="354"/>
    </row>
    <row r="2921" spans="90:93" ht="16.5">
      <c r="CL2921" s="352"/>
      <c r="CM2921" s="353"/>
      <c r="CN2921" s="354"/>
      <c r="CO2921" s="354"/>
    </row>
    <row r="2922" spans="90:93" ht="16.5">
      <c r="CL2922" s="352"/>
      <c r="CM2922" s="353"/>
      <c r="CN2922" s="354"/>
      <c r="CO2922" s="354"/>
    </row>
    <row r="2923" spans="90:93" ht="16.5">
      <c r="CL2923" s="352"/>
      <c r="CM2923" s="353"/>
      <c r="CN2923" s="354"/>
      <c r="CO2923" s="354"/>
    </row>
    <row r="2924" spans="90:93" ht="16.5">
      <c r="CL2924" s="352"/>
      <c r="CM2924" s="353"/>
      <c r="CN2924" s="354"/>
      <c r="CO2924" s="354"/>
    </row>
    <row r="2925" spans="90:93" ht="16.5">
      <c r="CL2925" s="352"/>
      <c r="CM2925" s="353"/>
      <c r="CN2925" s="354"/>
      <c r="CO2925" s="354"/>
    </row>
    <row r="2926" spans="90:93" ht="16.5">
      <c r="CL2926" s="352"/>
      <c r="CM2926" s="353"/>
      <c r="CN2926" s="354"/>
      <c r="CO2926" s="354"/>
    </row>
    <row r="2927" spans="90:93" ht="16.5">
      <c r="CL2927" s="352"/>
      <c r="CM2927" s="353"/>
      <c r="CN2927" s="354"/>
      <c r="CO2927" s="354"/>
    </row>
    <row r="2928" spans="90:93" ht="16.5">
      <c r="CL2928" s="352"/>
      <c r="CM2928" s="353"/>
      <c r="CN2928" s="354"/>
      <c r="CO2928" s="354"/>
    </row>
    <row r="2929" spans="90:93" ht="16.5">
      <c r="CL2929" s="352"/>
      <c r="CM2929" s="353"/>
      <c r="CN2929" s="354"/>
      <c r="CO2929" s="354"/>
    </row>
    <row r="2930" spans="90:93" ht="16.5">
      <c r="CL2930" s="352"/>
      <c r="CM2930" s="353"/>
      <c r="CN2930" s="354"/>
      <c r="CO2930" s="354"/>
    </row>
    <row r="2931" spans="90:93" ht="16.5">
      <c r="CL2931" s="352"/>
      <c r="CM2931" s="353"/>
      <c r="CN2931" s="354"/>
      <c r="CO2931" s="354"/>
    </row>
    <row r="2932" spans="90:93" ht="16.5">
      <c r="CL2932" s="352"/>
      <c r="CM2932" s="353"/>
      <c r="CN2932" s="354"/>
      <c r="CO2932" s="354"/>
    </row>
    <row r="2933" spans="90:93" ht="16.5">
      <c r="CL2933" s="352"/>
      <c r="CM2933" s="353"/>
      <c r="CN2933" s="354"/>
      <c r="CO2933" s="354"/>
    </row>
    <row r="2934" spans="90:93" ht="16.5">
      <c r="CL2934" s="352"/>
      <c r="CM2934" s="353"/>
      <c r="CN2934" s="354"/>
      <c r="CO2934" s="354"/>
    </row>
    <row r="2935" spans="90:93" ht="16.5">
      <c r="CL2935" s="352"/>
      <c r="CM2935" s="353"/>
      <c r="CN2935" s="354"/>
      <c r="CO2935" s="354"/>
    </row>
    <row r="2936" spans="90:93" ht="16.5">
      <c r="CL2936" s="352"/>
      <c r="CM2936" s="353"/>
      <c r="CN2936" s="354"/>
      <c r="CO2936" s="354"/>
    </row>
    <row r="2937" spans="90:93" ht="16.5">
      <c r="CL2937" s="352"/>
      <c r="CM2937" s="353"/>
      <c r="CN2937" s="354"/>
      <c r="CO2937" s="354"/>
    </row>
    <row r="2938" spans="90:93" ht="16.5">
      <c r="CL2938" s="352"/>
      <c r="CM2938" s="353"/>
      <c r="CN2938" s="354"/>
      <c r="CO2938" s="354"/>
    </row>
    <row r="2939" spans="90:93" ht="16.5">
      <c r="CL2939" s="352"/>
      <c r="CM2939" s="353"/>
      <c r="CN2939" s="354"/>
      <c r="CO2939" s="354"/>
    </row>
    <row r="2940" spans="90:93" ht="16.5">
      <c r="CL2940" s="352"/>
      <c r="CM2940" s="353"/>
      <c r="CN2940" s="354"/>
      <c r="CO2940" s="354"/>
    </row>
    <row r="2941" spans="90:93" ht="16.5">
      <c r="CL2941" s="352"/>
      <c r="CM2941" s="353"/>
      <c r="CN2941" s="354"/>
      <c r="CO2941" s="354"/>
    </row>
    <row r="2942" spans="90:93" ht="16.5">
      <c r="CL2942" s="352"/>
      <c r="CM2942" s="353"/>
      <c r="CN2942" s="354"/>
      <c r="CO2942" s="354"/>
    </row>
    <row r="2943" spans="90:93" ht="16.5">
      <c r="CL2943" s="352"/>
      <c r="CM2943" s="353"/>
      <c r="CN2943" s="354"/>
      <c r="CO2943" s="354"/>
    </row>
    <row r="2944" spans="90:93" ht="16.5">
      <c r="CL2944" s="352"/>
      <c r="CM2944" s="353"/>
      <c r="CN2944" s="354"/>
      <c r="CO2944" s="354"/>
    </row>
    <row r="2945" spans="90:93" ht="16.5">
      <c r="CL2945" s="352"/>
      <c r="CM2945" s="353"/>
      <c r="CN2945" s="354"/>
      <c r="CO2945" s="354"/>
    </row>
    <row r="2946" spans="90:93" ht="16.5">
      <c r="CL2946" s="352"/>
      <c r="CM2946" s="353"/>
      <c r="CN2946" s="354"/>
      <c r="CO2946" s="354"/>
    </row>
    <row r="2947" spans="90:93" ht="16.5">
      <c r="CL2947" s="352"/>
      <c r="CM2947" s="353"/>
      <c r="CN2947" s="354"/>
      <c r="CO2947" s="354"/>
    </row>
    <row r="2948" spans="90:93" ht="16.5">
      <c r="CL2948" s="352"/>
      <c r="CM2948" s="353"/>
      <c r="CN2948" s="354"/>
      <c r="CO2948" s="354"/>
    </row>
    <row r="2949" spans="90:93" ht="16.5">
      <c r="CL2949" s="352"/>
      <c r="CM2949" s="353"/>
      <c r="CN2949" s="354"/>
      <c r="CO2949" s="354"/>
    </row>
    <row r="2950" spans="90:93" ht="16.5">
      <c r="CL2950" s="352"/>
      <c r="CM2950" s="353"/>
      <c r="CN2950" s="354"/>
      <c r="CO2950" s="354"/>
    </row>
    <row r="2951" spans="90:93" ht="16.5">
      <c r="CL2951" s="352"/>
      <c r="CM2951" s="353"/>
      <c r="CN2951" s="354"/>
      <c r="CO2951" s="354"/>
    </row>
    <row r="2952" spans="90:93" ht="16.5">
      <c r="CL2952" s="352"/>
      <c r="CM2952" s="353"/>
      <c r="CN2952" s="354"/>
      <c r="CO2952" s="354"/>
    </row>
    <row r="2953" spans="90:93" ht="16.5">
      <c r="CL2953" s="352"/>
      <c r="CM2953" s="353"/>
      <c r="CN2953" s="354"/>
      <c r="CO2953" s="354"/>
    </row>
    <row r="2954" spans="90:93" ht="16.5">
      <c r="CL2954" s="352"/>
      <c r="CM2954" s="353"/>
      <c r="CN2954" s="354"/>
      <c r="CO2954" s="354"/>
    </row>
    <row r="2955" spans="90:93" ht="16.5">
      <c r="CL2955" s="352"/>
      <c r="CM2955" s="353"/>
      <c r="CN2955" s="354"/>
      <c r="CO2955" s="354"/>
    </row>
    <row r="2956" spans="90:93" ht="16.5">
      <c r="CL2956" s="352"/>
      <c r="CM2956" s="353"/>
      <c r="CN2956" s="354"/>
      <c r="CO2956" s="354"/>
    </row>
    <row r="2957" spans="90:93" ht="16.5">
      <c r="CL2957" s="352"/>
      <c r="CM2957" s="353"/>
      <c r="CN2957" s="354"/>
      <c r="CO2957" s="354"/>
    </row>
    <row r="2958" spans="90:93" ht="16.5">
      <c r="CL2958" s="352"/>
      <c r="CM2958" s="353"/>
      <c r="CN2958" s="354"/>
      <c r="CO2958" s="354"/>
    </row>
    <row r="2959" spans="90:93" ht="16.5">
      <c r="CL2959" s="352"/>
      <c r="CM2959" s="353"/>
      <c r="CN2959" s="354"/>
      <c r="CO2959" s="354"/>
    </row>
    <row r="2960" spans="90:93" ht="16.5">
      <c r="CL2960" s="352"/>
      <c r="CM2960" s="353"/>
      <c r="CN2960" s="354"/>
      <c r="CO2960" s="354"/>
    </row>
    <row r="2961" spans="90:93" ht="16.5">
      <c r="CL2961" s="352"/>
      <c r="CM2961" s="353"/>
      <c r="CN2961" s="354"/>
      <c r="CO2961" s="354"/>
    </row>
    <row r="2962" spans="90:93" ht="16.5">
      <c r="CL2962" s="352"/>
      <c r="CM2962" s="353"/>
      <c r="CN2962" s="354"/>
      <c r="CO2962" s="354"/>
    </row>
    <row r="2963" spans="90:93" ht="16.5">
      <c r="CL2963" s="352"/>
      <c r="CM2963" s="353"/>
      <c r="CN2963" s="354"/>
      <c r="CO2963" s="354"/>
    </row>
    <row r="2964" spans="90:93" ht="16.5">
      <c r="CL2964" s="352"/>
      <c r="CM2964" s="353"/>
      <c r="CN2964" s="354"/>
      <c r="CO2964" s="354"/>
    </row>
    <row r="2965" spans="90:93" ht="16.5">
      <c r="CL2965" s="352"/>
      <c r="CM2965" s="353"/>
      <c r="CN2965" s="354"/>
      <c r="CO2965" s="354"/>
    </row>
    <row r="2966" spans="90:93" ht="16.5">
      <c r="CL2966" s="352"/>
      <c r="CM2966" s="353"/>
      <c r="CN2966" s="354"/>
      <c r="CO2966" s="354"/>
    </row>
    <row r="2967" spans="90:93" ht="16.5">
      <c r="CL2967" s="352"/>
      <c r="CM2967" s="353"/>
      <c r="CN2967" s="354"/>
      <c r="CO2967" s="354"/>
    </row>
    <row r="2968" spans="90:93" ht="16.5">
      <c r="CL2968" s="352"/>
      <c r="CM2968" s="353"/>
      <c r="CN2968" s="354"/>
      <c r="CO2968" s="354"/>
    </row>
    <row r="2969" spans="90:93" ht="16.5">
      <c r="CL2969" s="352"/>
      <c r="CM2969" s="353"/>
      <c r="CN2969" s="354"/>
      <c r="CO2969" s="354"/>
    </row>
    <row r="2970" spans="90:93" ht="16.5">
      <c r="CL2970" s="352"/>
      <c r="CM2970" s="353"/>
      <c r="CN2970" s="354"/>
      <c r="CO2970" s="354"/>
    </row>
    <row r="2971" spans="90:93" ht="16.5">
      <c r="CL2971" s="352"/>
      <c r="CM2971" s="353"/>
      <c r="CN2971" s="354"/>
      <c r="CO2971" s="354"/>
    </row>
    <row r="2972" spans="90:93" ht="16.5">
      <c r="CL2972" s="352"/>
      <c r="CM2972" s="353"/>
      <c r="CN2972" s="354"/>
      <c r="CO2972" s="354"/>
    </row>
    <row r="2973" spans="90:93" ht="16.5">
      <c r="CL2973" s="352"/>
      <c r="CM2973" s="353"/>
      <c r="CN2973" s="354"/>
      <c r="CO2973" s="354"/>
    </row>
    <row r="2974" spans="90:93" ht="16.5">
      <c r="CL2974" s="352"/>
      <c r="CM2974" s="353"/>
      <c r="CN2974" s="354"/>
      <c r="CO2974" s="354"/>
    </row>
    <row r="2975" spans="90:93" ht="16.5">
      <c r="CL2975" s="352"/>
      <c r="CM2975" s="353"/>
      <c r="CN2975" s="354"/>
      <c r="CO2975" s="354"/>
    </row>
    <row r="2976" spans="90:93" ht="16.5">
      <c r="CL2976" s="352"/>
      <c r="CM2976" s="353"/>
      <c r="CN2976" s="354"/>
      <c r="CO2976" s="354"/>
    </row>
    <row r="2977" spans="90:93" ht="16.5">
      <c r="CL2977" s="352"/>
      <c r="CM2977" s="353"/>
      <c r="CN2977" s="354"/>
      <c r="CO2977" s="354"/>
    </row>
    <row r="2978" spans="90:93" ht="16.5">
      <c r="CL2978" s="352"/>
      <c r="CM2978" s="353"/>
      <c r="CN2978" s="354"/>
      <c r="CO2978" s="354"/>
    </row>
    <row r="2979" spans="90:93" ht="16.5">
      <c r="CL2979" s="352"/>
      <c r="CM2979" s="353"/>
      <c r="CN2979" s="354"/>
      <c r="CO2979" s="354"/>
    </row>
    <row r="2980" spans="90:93" ht="16.5">
      <c r="CL2980" s="352"/>
      <c r="CM2980" s="353"/>
      <c r="CN2980" s="354"/>
      <c r="CO2980" s="354"/>
    </row>
    <row r="2981" spans="90:93" ht="16.5">
      <c r="CL2981" s="352"/>
      <c r="CM2981" s="353"/>
      <c r="CN2981" s="354"/>
      <c r="CO2981" s="354"/>
    </row>
    <row r="2982" spans="90:93" ht="16.5">
      <c r="CL2982" s="352"/>
      <c r="CM2982" s="353"/>
      <c r="CN2982" s="354"/>
      <c r="CO2982" s="354"/>
    </row>
    <row r="2983" spans="90:93" ht="16.5">
      <c r="CL2983" s="352"/>
      <c r="CM2983" s="353"/>
      <c r="CN2983" s="354"/>
      <c r="CO2983" s="354"/>
    </row>
    <row r="2984" spans="90:93" ht="16.5">
      <c r="CL2984" s="352"/>
      <c r="CM2984" s="353"/>
      <c r="CN2984" s="354"/>
      <c r="CO2984" s="354"/>
    </row>
    <row r="2985" spans="90:93" ht="16.5">
      <c r="CL2985" s="352"/>
      <c r="CM2985" s="353"/>
      <c r="CN2985" s="354"/>
      <c r="CO2985" s="354"/>
    </row>
    <row r="2986" spans="90:93" ht="16.5">
      <c r="CL2986" s="352"/>
      <c r="CM2986" s="353"/>
      <c r="CN2986" s="354"/>
      <c r="CO2986" s="354"/>
    </row>
    <row r="2987" spans="90:93" ht="16.5">
      <c r="CL2987" s="352"/>
      <c r="CM2987" s="353"/>
      <c r="CN2987" s="354"/>
      <c r="CO2987" s="354"/>
    </row>
    <row r="2988" spans="90:93" ht="16.5">
      <c r="CL2988" s="352"/>
      <c r="CM2988" s="353"/>
      <c r="CN2988" s="354"/>
      <c r="CO2988" s="354"/>
    </row>
    <row r="2989" spans="90:93" ht="16.5">
      <c r="CL2989" s="352"/>
      <c r="CM2989" s="353"/>
      <c r="CN2989" s="354"/>
      <c r="CO2989" s="354"/>
    </row>
    <row r="2990" spans="90:93" ht="16.5">
      <c r="CL2990" s="352"/>
      <c r="CM2990" s="353"/>
      <c r="CN2990" s="354"/>
      <c r="CO2990" s="354"/>
    </row>
    <row r="2991" spans="90:93" ht="16.5">
      <c r="CL2991" s="352"/>
      <c r="CM2991" s="353"/>
      <c r="CN2991" s="354"/>
      <c r="CO2991" s="354"/>
    </row>
    <row r="2992" spans="90:93" ht="16.5">
      <c r="CL2992" s="352"/>
      <c r="CM2992" s="353"/>
      <c r="CN2992" s="354"/>
      <c r="CO2992" s="354"/>
    </row>
    <row r="2993" spans="90:93" ht="16.5">
      <c r="CL2993" s="352"/>
      <c r="CM2993" s="353"/>
      <c r="CN2993" s="354"/>
      <c r="CO2993" s="354"/>
    </row>
    <row r="2994" spans="90:93" ht="16.5">
      <c r="CL2994" s="352"/>
      <c r="CM2994" s="353"/>
      <c r="CN2994" s="354"/>
      <c r="CO2994" s="354"/>
    </row>
    <row r="2995" spans="90:93" ht="16.5">
      <c r="CL2995" s="352"/>
      <c r="CM2995" s="353"/>
      <c r="CN2995" s="354"/>
      <c r="CO2995" s="354"/>
    </row>
    <row r="2996" spans="90:93" ht="16.5">
      <c r="CL2996" s="352"/>
      <c r="CM2996" s="353"/>
      <c r="CN2996" s="354"/>
      <c r="CO2996" s="354"/>
    </row>
    <row r="2997" spans="90:93" ht="16.5">
      <c r="CL2997" s="352"/>
      <c r="CM2997" s="353"/>
      <c r="CN2997" s="354"/>
      <c r="CO2997" s="354"/>
    </row>
    <row r="2998" spans="90:93" ht="16.5">
      <c r="CL2998" s="352"/>
      <c r="CM2998" s="353"/>
      <c r="CN2998" s="354"/>
      <c r="CO2998" s="354"/>
    </row>
    <row r="2999" spans="90:93" ht="16.5">
      <c r="CL2999" s="352"/>
      <c r="CM2999" s="353"/>
      <c r="CN2999" s="354"/>
      <c r="CO2999" s="354"/>
    </row>
    <row r="3000" spans="90:93" ht="16.5">
      <c r="CL3000" s="352"/>
      <c r="CM3000" s="353"/>
      <c r="CN3000" s="354"/>
      <c r="CO3000" s="354"/>
    </row>
    <row r="3001" spans="90:93" ht="16.5">
      <c r="CL3001" s="352"/>
      <c r="CM3001" s="353"/>
      <c r="CN3001" s="354"/>
      <c r="CO3001" s="354"/>
    </row>
    <row r="3002" spans="90:93" ht="16.5">
      <c r="CL3002" s="352"/>
      <c r="CM3002" s="353"/>
      <c r="CN3002" s="354"/>
      <c r="CO3002" s="354"/>
    </row>
    <row r="3003" spans="90:93" ht="16.5">
      <c r="CL3003" s="352"/>
      <c r="CM3003" s="353"/>
      <c r="CN3003" s="354"/>
      <c r="CO3003" s="354"/>
    </row>
    <row r="3004" spans="90:93" ht="16.5">
      <c r="CL3004" s="352"/>
      <c r="CM3004" s="353"/>
      <c r="CN3004" s="354"/>
      <c r="CO3004" s="354"/>
    </row>
    <row r="3005" spans="90:93" ht="16.5">
      <c r="CL3005" s="352"/>
      <c r="CM3005" s="353"/>
      <c r="CN3005" s="354"/>
      <c r="CO3005" s="354"/>
    </row>
    <row r="3006" spans="90:93" ht="16.5">
      <c r="CL3006" s="352"/>
      <c r="CM3006" s="353"/>
      <c r="CN3006" s="354"/>
      <c r="CO3006" s="354"/>
    </row>
    <row r="3007" spans="90:93" ht="16.5">
      <c r="CL3007" s="352"/>
      <c r="CM3007" s="353"/>
      <c r="CN3007" s="354"/>
      <c r="CO3007" s="354"/>
    </row>
    <row r="3008" spans="90:93" ht="16.5">
      <c r="CL3008" s="352"/>
      <c r="CM3008" s="353"/>
      <c r="CN3008" s="354"/>
      <c r="CO3008" s="354"/>
    </row>
    <row r="3009" spans="90:93" ht="16.5">
      <c r="CL3009" s="352"/>
      <c r="CM3009" s="353"/>
      <c r="CN3009" s="354"/>
      <c r="CO3009" s="354"/>
    </row>
    <row r="3010" spans="90:93" ht="16.5">
      <c r="CL3010" s="352"/>
      <c r="CM3010" s="353"/>
      <c r="CN3010" s="354"/>
      <c r="CO3010" s="354"/>
    </row>
    <row r="3011" spans="90:93" ht="16.5">
      <c r="CL3011" s="352"/>
      <c r="CM3011" s="353"/>
      <c r="CN3011" s="354"/>
      <c r="CO3011" s="354"/>
    </row>
    <row r="3012" spans="90:93" ht="16.5">
      <c r="CL3012" s="352"/>
      <c r="CM3012" s="353"/>
      <c r="CN3012" s="354"/>
      <c r="CO3012" s="354"/>
    </row>
    <row r="3013" spans="90:93" ht="16.5">
      <c r="CL3013" s="352"/>
      <c r="CM3013" s="353"/>
      <c r="CN3013" s="354"/>
      <c r="CO3013" s="354"/>
    </row>
    <row r="3014" spans="90:93" ht="16.5">
      <c r="CL3014" s="352"/>
      <c r="CM3014" s="353"/>
      <c r="CN3014" s="354"/>
      <c r="CO3014" s="354"/>
    </row>
    <row r="3015" spans="90:93" ht="16.5">
      <c r="CL3015" s="352"/>
      <c r="CM3015" s="353"/>
      <c r="CN3015" s="354"/>
      <c r="CO3015" s="354"/>
    </row>
    <row r="3016" spans="90:93" ht="16.5">
      <c r="CL3016" s="352"/>
      <c r="CM3016" s="353"/>
      <c r="CN3016" s="354"/>
      <c r="CO3016" s="354"/>
    </row>
    <row r="3017" spans="90:93" ht="16.5">
      <c r="CL3017" s="352"/>
      <c r="CM3017" s="353"/>
      <c r="CN3017" s="354"/>
      <c r="CO3017" s="354"/>
    </row>
    <row r="3018" spans="90:93" ht="16.5">
      <c r="CL3018" s="352"/>
      <c r="CM3018" s="353"/>
      <c r="CN3018" s="354"/>
      <c r="CO3018" s="354"/>
    </row>
    <row r="3019" spans="90:93" ht="16.5">
      <c r="CL3019" s="352"/>
      <c r="CM3019" s="353"/>
      <c r="CN3019" s="354"/>
      <c r="CO3019" s="354"/>
    </row>
    <row r="3020" spans="90:93" ht="16.5">
      <c r="CL3020" s="352"/>
      <c r="CM3020" s="353"/>
      <c r="CN3020" s="354"/>
      <c r="CO3020" s="354"/>
    </row>
    <row r="3021" spans="90:93" ht="16.5">
      <c r="CL3021" s="352"/>
      <c r="CM3021" s="353"/>
      <c r="CN3021" s="354"/>
      <c r="CO3021" s="354"/>
    </row>
    <row r="3022" spans="90:93" ht="16.5">
      <c r="CL3022" s="352"/>
      <c r="CM3022" s="353"/>
      <c r="CN3022" s="354"/>
      <c r="CO3022" s="354"/>
    </row>
    <row r="3023" spans="90:93" ht="16.5">
      <c r="CL3023" s="352"/>
      <c r="CM3023" s="353"/>
      <c r="CN3023" s="354"/>
      <c r="CO3023" s="354"/>
    </row>
    <row r="3024" spans="90:93" ht="16.5">
      <c r="CL3024" s="352"/>
      <c r="CM3024" s="353"/>
      <c r="CN3024" s="354"/>
      <c r="CO3024" s="354"/>
    </row>
    <row r="3025" spans="90:93" ht="16.5">
      <c r="CL3025" s="352"/>
      <c r="CM3025" s="353"/>
      <c r="CN3025" s="354"/>
      <c r="CO3025" s="354"/>
    </row>
    <row r="3026" spans="90:93" ht="16.5">
      <c r="CL3026" s="352"/>
      <c r="CM3026" s="353"/>
      <c r="CN3026" s="354"/>
      <c r="CO3026" s="354"/>
    </row>
    <row r="3027" spans="90:93" ht="16.5">
      <c r="CL3027" s="352"/>
      <c r="CM3027" s="353"/>
      <c r="CN3027" s="354"/>
      <c r="CO3027" s="354"/>
    </row>
    <row r="3028" spans="90:93" ht="16.5">
      <c r="CL3028" s="352"/>
      <c r="CM3028" s="353"/>
      <c r="CN3028" s="354"/>
      <c r="CO3028" s="354"/>
    </row>
    <row r="3029" spans="90:93" ht="16.5">
      <c r="CL3029" s="352"/>
      <c r="CM3029" s="353"/>
      <c r="CN3029" s="354"/>
      <c r="CO3029" s="354"/>
    </row>
    <row r="3030" spans="90:93" ht="16.5">
      <c r="CL3030" s="352"/>
      <c r="CM3030" s="353"/>
      <c r="CN3030" s="354"/>
      <c r="CO3030" s="354"/>
    </row>
    <row r="3031" spans="90:93" ht="16.5">
      <c r="CL3031" s="352"/>
      <c r="CM3031" s="353"/>
      <c r="CN3031" s="354"/>
      <c r="CO3031" s="354"/>
    </row>
    <row r="3032" spans="90:93" ht="16.5">
      <c r="CL3032" s="352"/>
      <c r="CM3032" s="353"/>
      <c r="CN3032" s="354"/>
      <c r="CO3032" s="354"/>
    </row>
    <row r="3033" spans="90:93" ht="16.5">
      <c r="CL3033" s="352"/>
      <c r="CM3033" s="353"/>
      <c r="CN3033" s="354"/>
      <c r="CO3033" s="354"/>
    </row>
    <row r="3034" spans="90:93" ht="16.5">
      <c r="CL3034" s="352"/>
      <c r="CM3034" s="353"/>
      <c r="CN3034" s="354"/>
      <c r="CO3034" s="354"/>
    </row>
    <row r="3035" spans="90:93" ht="16.5">
      <c r="CL3035" s="352"/>
      <c r="CM3035" s="353"/>
      <c r="CN3035" s="354"/>
      <c r="CO3035" s="354"/>
    </row>
    <row r="3036" spans="90:93" ht="16.5">
      <c r="CL3036" s="352"/>
      <c r="CM3036" s="353"/>
      <c r="CN3036" s="354"/>
      <c r="CO3036" s="354"/>
    </row>
    <row r="3037" spans="90:93" ht="16.5">
      <c r="CL3037" s="352"/>
      <c r="CM3037" s="353"/>
      <c r="CN3037" s="354"/>
      <c r="CO3037" s="354"/>
    </row>
    <row r="3038" spans="90:93" ht="16.5">
      <c r="CL3038" s="352"/>
      <c r="CM3038" s="353"/>
      <c r="CN3038" s="354"/>
      <c r="CO3038" s="354"/>
    </row>
    <row r="3039" spans="90:93" ht="16.5">
      <c r="CL3039" s="352"/>
      <c r="CM3039" s="353"/>
      <c r="CN3039" s="354"/>
      <c r="CO3039" s="354"/>
    </row>
    <row r="3040" spans="90:93" ht="16.5">
      <c r="CL3040" s="352"/>
      <c r="CM3040" s="353"/>
      <c r="CN3040" s="354"/>
      <c r="CO3040" s="354"/>
    </row>
    <row r="3041" spans="90:93" ht="16.5">
      <c r="CL3041" s="352"/>
      <c r="CM3041" s="353"/>
      <c r="CN3041" s="354"/>
      <c r="CO3041" s="354"/>
    </row>
    <row r="3042" spans="90:93" ht="16.5">
      <c r="CL3042" s="352"/>
      <c r="CM3042" s="353"/>
      <c r="CN3042" s="354"/>
      <c r="CO3042" s="354"/>
    </row>
    <row r="3043" spans="90:93" ht="16.5">
      <c r="CL3043" s="352"/>
      <c r="CM3043" s="353"/>
      <c r="CN3043" s="354"/>
      <c r="CO3043" s="354"/>
    </row>
    <row r="3044" spans="90:93" ht="16.5">
      <c r="CL3044" s="352"/>
      <c r="CM3044" s="353"/>
      <c r="CN3044" s="354"/>
      <c r="CO3044" s="354"/>
    </row>
    <row r="3045" spans="90:93" ht="16.5">
      <c r="CL3045" s="352"/>
      <c r="CM3045" s="353"/>
      <c r="CN3045" s="354"/>
      <c r="CO3045" s="354"/>
    </row>
    <row r="3046" spans="90:93" ht="16.5">
      <c r="CL3046" s="352"/>
      <c r="CM3046" s="353"/>
      <c r="CN3046" s="354"/>
      <c r="CO3046" s="354"/>
    </row>
    <row r="3047" spans="90:93" ht="16.5">
      <c r="CL3047" s="352"/>
      <c r="CM3047" s="353"/>
      <c r="CN3047" s="354"/>
      <c r="CO3047" s="354"/>
    </row>
    <row r="3048" spans="90:93" ht="16.5">
      <c r="CL3048" s="352"/>
      <c r="CM3048" s="353"/>
      <c r="CN3048" s="354"/>
      <c r="CO3048" s="354"/>
    </row>
    <row r="3049" spans="90:93" ht="16.5">
      <c r="CL3049" s="352"/>
      <c r="CM3049" s="353"/>
      <c r="CN3049" s="354"/>
      <c r="CO3049" s="354"/>
    </row>
    <row r="3050" spans="90:93" ht="16.5">
      <c r="CL3050" s="352"/>
      <c r="CM3050" s="353"/>
      <c r="CN3050" s="354"/>
      <c r="CO3050" s="354"/>
    </row>
    <row r="3051" spans="90:93" ht="16.5">
      <c r="CL3051" s="352"/>
      <c r="CM3051" s="353"/>
      <c r="CN3051" s="354"/>
      <c r="CO3051" s="354"/>
    </row>
    <row r="3052" spans="90:93" ht="16.5">
      <c r="CL3052" s="352"/>
      <c r="CM3052" s="353"/>
      <c r="CN3052" s="354"/>
      <c r="CO3052" s="354"/>
    </row>
    <row r="3053" spans="90:93" ht="16.5">
      <c r="CL3053" s="352"/>
      <c r="CM3053" s="353"/>
      <c r="CN3053" s="354"/>
      <c r="CO3053" s="354"/>
    </row>
    <row r="3054" spans="90:93" ht="16.5">
      <c r="CL3054" s="352"/>
      <c r="CM3054" s="353"/>
      <c r="CN3054" s="354"/>
      <c r="CO3054" s="354"/>
    </row>
    <row r="3055" spans="90:93" ht="16.5">
      <c r="CL3055" s="352"/>
      <c r="CM3055" s="353"/>
      <c r="CN3055" s="354"/>
      <c r="CO3055" s="354"/>
    </row>
    <row r="3056" spans="90:93" ht="16.5">
      <c r="CL3056" s="352"/>
      <c r="CM3056" s="353"/>
      <c r="CN3056" s="354"/>
      <c r="CO3056" s="354"/>
    </row>
    <row r="3057" spans="90:93" ht="16.5">
      <c r="CL3057" s="352"/>
      <c r="CM3057" s="353"/>
      <c r="CN3057" s="354"/>
      <c r="CO3057" s="354"/>
    </row>
    <row r="3058" spans="90:93" ht="16.5">
      <c r="CL3058" s="352"/>
      <c r="CM3058" s="353"/>
      <c r="CN3058" s="354"/>
      <c r="CO3058" s="354"/>
    </row>
    <row r="3059" spans="90:93" ht="16.5">
      <c r="CL3059" s="352"/>
      <c r="CM3059" s="353"/>
      <c r="CN3059" s="354"/>
      <c r="CO3059" s="354"/>
    </row>
    <row r="3060" spans="90:93" ht="16.5">
      <c r="CL3060" s="352"/>
      <c r="CM3060" s="353"/>
      <c r="CN3060" s="354"/>
      <c r="CO3060" s="354"/>
    </row>
    <row r="3061" spans="90:93" ht="16.5">
      <c r="CL3061" s="352"/>
      <c r="CM3061" s="353"/>
      <c r="CN3061" s="354"/>
      <c r="CO3061" s="354"/>
    </row>
    <row r="3062" spans="90:93" ht="16.5">
      <c r="CL3062" s="352"/>
      <c r="CM3062" s="353"/>
      <c r="CN3062" s="354"/>
      <c r="CO3062" s="354"/>
    </row>
    <row r="3063" spans="90:93" ht="16.5">
      <c r="CL3063" s="352"/>
      <c r="CM3063" s="353"/>
      <c r="CN3063" s="354"/>
      <c r="CO3063" s="354"/>
    </row>
    <row r="3064" spans="90:93" ht="16.5">
      <c r="CL3064" s="352"/>
      <c r="CM3064" s="353"/>
      <c r="CN3064" s="354"/>
      <c r="CO3064" s="354"/>
    </row>
    <row r="3065" spans="90:93" ht="16.5">
      <c r="CL3065" s="352"/>
      <c r="CM3065" s="353"/>
      <c r="CN3065" s="354"/>
      <c r="CO3065" s="354"/>
    </row>
    <row r="3066" spans="90:93" ht="16.5">
      <c r="CL3066" s="352"/>
      <c r="CM3066" s="353"/>
      <c r="CN3066" s="354"/>
      <c r="CO3066" s="354"/>
    </row>
    <row r="3067" spans="90:93" ht="16.5">
      <c r="CL3067" s="352"/>
      <c r="CM3067" s="353"/>
      <c r="CN3067" s="354"/>
      <c r="CO3067" s="354"/>
    </row>
    <row r="3068" spans="90:93" ht="16.5">
      <c r="CL3068" s="352"/>
      <c r="CM3068" s="353"/>
      <c r="CN3068" s="354"/>
      <c r="CO3068" s="354"/>
    </row>
    <row r="3069" spans="90:93" ht="16.5">
      <c r="CL3069" s="352"/>
      <c r="CM3069" s="353"/>
      <c r="CN3069" s="354"/>
      <c r="CO3069" s="354"/>
    </row>
    <row r="3070" spans="90:93" ht="16.5">
      <c r="CL3070" s="352"/>
      <c r="CM3070" s="353"/>
      <c r="CN3070" s="354"/>
      <c r="CO3070" s="354"/>
    </row>
    <row r="3071" spans="90:93" ht="16.5">
      <c r="CL3071" s="352"/>
      <c r="CM3071" s="353"/>
      <c r="CN3071" s="354"/>
      <c r="CO3071" s="354"/>
    </row>
    <row r="3072" spans="90:93" ht="16.5">
      <c r="CL3072" s="352"/>
      <c r="CM3072" s="353"/>
      <c r="CN3072" s="354"/>
      <c r="CO3072" s="354"/>
    </row>
    <row r="3073" spans="90:93" ht="16.5">
      <c r="CL3073" s="352"/>
      <c r="CM3073" s="353"/>
      <c r="CN3073" s="354"/>
      <c r="CO3073" s="354"/>
    </row>
    <row r="3074" spans="90:93" ht="16.5">
      <c r="CL3074" s="352"/>
      <c r="CM3074" s="353"/>
      <c r="CN3074" s="354"/>
      <c r="CO3074" s="354"/>
    </row>
    <row r="3075" spans="90:93" ht="16.5">
      <c r="CL3075" s="352"/>
      <c r="CM3075" s="353"/>
      <c r="CN3075" s="354"/>
      <c r="CO3075" s="354"/>
    </row>
    <row r="3076" spans="90:93" ht="16.5">
      <c r="CL3076" s="352"/>
      <c r="CM3076" s="353"/>
      <c r="CN3076" s="354"/>
      <c r="CO3076" s="354"/>
    </row>
    <row r="3077" spans="90:93" ht="16.5">
      <c r="CL3077" s="352"/>
      <c r="CM3077" s="353"/>
      <c r="CN3077" s="354"/>
      <c r="CO3077" s="354"/>
    </row>
    <row r="3078" spans="90:93" ht="16.5">
      <c r="CL3078" s="352"/>
      <c r="CM3078" s="353"/>
      <c r="CN3078" s="354"/>
      <c r="CO3078" s="354"/>
    </row>
    <row r="3079" spans="90:93" ht="16.5">
      <c r="CL3079" s="352"/>
      <c r="CM3079" s="353"/>
      <c r="CN3079" s="354"/>
      <c r="CO3079" s="354"/>
    </row>
    <row r="3080" spans="90:93" ht="16.5">
      <c r="CL3080" s="352"/>
      <c r="CM3080" s="353"/>
      <c r="CN3080" s="354"/>
      <c r="CO3080" s="354"/>
    </row>
    <row r="3081" spans="90:93" ht="16.5">
      <c r="CL3081" s="352"/>
      <c r="CM3081" s="353"/>
      <c r="CN3081" s="354"/>
      <c r="CO3081" s="354"/>
    </row>
    <row r="3082" spans="90:93" ht="16.5">
      <c r="CL3082" s="352"/>
      <c r="CM3082" s="353"/>
      <c r="CN3082" s="354"/>
      <c r="CO3082" s="354"/>
    </row>
    <row r="3083" spans="90:93" ht="16.5">
      <c r="CL3083" s="352"/>
      <c r="CM3083" s="353"/>
      <c r="CN3083" s="354"/>
      <c r="CO3083" s="354"/>
    </row>
    <row r="3084" spans="90:93" ht="16.5">
      <c r="CL3084" s="352"/>
      <c r="CM3084" s="353"/>
      <c r="CN3084" s="354"/>
      <c r="CO3084" s="354"/>
    </row>
    <row r="3085" spans="90:93" ht="16.5">
      <c r="CL3085" s="352"/>
      <c r="CM3085" s="353"/>
      <c r="CN3085" s="354"/>
      <c r="CO3085" s="354"/>
    </row>
    <row r="3086" spans="90:93" ht="16.5">
      <c r="CL3086" s="352"/>
      <c r="CM3086" s="353"/>
      <c r="CN3086" s="354"/>
      <c r="CO3086" s="354"/>
    </row>
    <row r="3087" spans="90:93" ht="16.5">
      <c r="CL3087" s="352"/>
      <c r="CM3087" s="353"/>
      <c r="CN3087" s="354"/>
      <c r="CO3087" s="354"/>
    </row>
    <row r="3088" spans="90:93" ht="16.5">
      <c r="CL3088" s="352"/>
      <c r="CM3088" s="353"/>
      <c r="CN3088" s="354"/>
      <c r="CO3088" s="354"/>
    </row>
    <row r="3089" spans="90:93" ht="16.5">
      <c r="CL3089" s="352"/>
      <c r="CM3089" s="353"/>
      <c r="CN3089" s="354"/>
      <c r="CO3089" s="354"/>
    </row>
    <row r="3090" spans="90:93" ht="16.5">
      <c r="CL3090" s="352"/>
      <c r="CM3090" s="353"/>
      <c r="CN3090" s="354"/>
      <c r="CO3090" s="354"/>
    </row>
    <row r="3091" spans="90:93" ht="16.5">
      <c r="CL3091" s="352"/>
      <c r="CM3091" s="353"/>
      <c r="CN3091" s="354"/>
      <c r="CO3091" s="354"/>
    </row>
    <row r="3092" spans="90:93" ht="16.5">
      <c r="CL3092" s="352"/>
      <c r="CM3092" s="353"/>
      <c r="CN3092" s="354"/>
      <c r="CO3092" s="354"/>
    </row>
    <row r="3093" spans="90:93" ht="16.5">
      <c r="CL3093" s="352"/>
      <c r="CM3093" s="353"/>
      <c r="CN3093" s="354"/>
      <c r="CO3093" s="354"/>
    </row>
    <row r="3094" spans="90:93" ht="16.5">
      <c r="CL3094" s="352"/>
      <c r="CM3094" s="353"/>
      <c r="CN3094" s="354"/>
      <c r="CO3094" s="354"/>
    </row>
    <row r="3095" spans="90:93" ht="16.5">
      <c r="CL3095" s="352"/>
      <c r="CM3095" s="353"/>
      <c r="CN3095" s="354"/>
      <c r="CO3095" s="354"/>
    </row>
    <row r="3096" spans="90:93" ht="16.5">
      <c r="CL3096" s="352"/>
      <c r="CM3096" s="353"/>
      <c r="CN3096" s="354"/>
      <c r="CO3096" s="354"/>
    </row>
    <row r="3097" spans="90:93" ht="16.5">
      <c r="CL3097" s="352"/>
      <c r="CM3097" s="353"/>
      <c r="CN3097" s="354"/>
      <c r="CO3097" s="354"/>
    </row>
    <row r="3098" spans="90:93" ht="16.5">
      <c r="CL3098" s="352"/>
      <c r="CM3098" s="353"/>
      <c r="CN3098" s="354"/>
      <c r="CO3098" s="354"/>
    </row>
    <row r="3099" spans="90:93" ht="16.5">
      <c r="CL3099" s="352"/>
      <c r="CM3099" s="353"/>
      <c r="CN3099" s="354"/>
      <c r="CO3099" s="354"/>
    </row>
    <row r="3100" spans="90:93" ht="16.5">
      <c r="CL3100" s="352"/>
      <c r="CM3100" s="353"/>
      <c r="CN3100" s="354"/>
      <c r="CO3100" s="354"/>
    </row>
    <row r="3101" spans="90:93" ht="16.5">
      <c r="CL3101" s="352"/>
      <c r="CM3101" s="353"/>
      <c r="CN3101" s="354"/>
      <c r="CO3101" s="354"/>
    </row>
    <row r="3102" spans="90:93" ht="16.5">
      <c r="CL3102" s="352"/>
      <c r="CM3102" s="353"/>
      <c r="CN3102" s="354"/>
      <c r="CO3102" s="354"/>
    </row>
    <row r="3103" spans="90:93" ht="16.5">
      <c r="CL3103" s="352"/>
      <c r="CM3103" s="353"/>
      <c r="CN3103" s="354"/>
      <c r="CO3103" s="354"/>
    </row>
    <row r="3104" spans="90:93" ht="16.5">
      <c r="CL3104" s="352"/>
      <c r="CM3104" s="353"/>
      <c r="CN3104" s="354"/>
      <c r="CO3104" s="354"/>
    </row>
    <row r="3105" spans="90:93" ht="16.5">
      <c r="CL3105" s="352"/>
      <c r="CM3105" s="353"/>
      <c r="CN3105" s="354"/>
      <c r="CO3105" s="354"/>
    </row>
    <row r="3106" spans="90:93" ht="16.5">
      <c r="CL3106" s="352"/>
      <c r="CM3106" s="353"/>
      <c r="CN3106" s="354"/>
      <c r="CO3106" s="354"/>
    </row>
    <row r="3107" spans="90:93" ht="16.5">
      <c r="CL3107" s="352"/>
      <c r="CM3107" s="353"/>
      <c r="CN3107" s="354"/>
      <c r="CO3107" s="354"/>
    </row>
    <row r="3108" spans="90:93" ht="16.5">
      <c r="CL3108" s="352"/>
      <c r="CM3108" s="353"/>
      <c r="CN3108" s="354"/>
      <c r="CO3108" s="354"/>
    </row>
    <row r="3109" spans="90:93" ht="16.5">
      <c r="CL3109" s="352"/>
      <c r="CM3109" s="353"/>
      <c r="CN3109" s="354"/>
      <c r="CO3109" s="354"/>
    </row>
    <row r="3110" spans="90:93" ht="16.5">
      <c r="CL3110" s="352"/>
      <c r="CM3110" s="353"/>
      <c r="CN3110" s="354"/>
      <c r="CO3110" s="354"/>
    </row>
    <row r="3111" spans="90:93" ht="16.5">
      <c r="CL3111" s="352"/>
      <c r="CM3111" s="353"/>
      <c r="CN3111" s="354"/>
      <c r="CO3111" s="354"/>
    </row>
    <row r="3112" spans="90:93" ht="16.5">
      <c r="CL3112" s="352"/>
      <c r="CM3112" s="353"/>
      <c r="CN3112" s="354"/>
      <c r="CO3112" s="354"/>
    </row>
    <row r="3113" spans="90:93" ht="16.5">
      <c r="CL3113" s="352"/>
      <c r="CM3113" s="353"/>
      <c r="CN3113" s="354"/>
      <c r="CO3113" s="354"/>
    </row>
    <row r="3114" spans="90:93" ht="16.5">
      <c r="CL3114" s="352"/>
      <c r="CM3114" s="353"/>
      <c r="CN3114" s="354"/>
      <c r="CO3114" s="354"/>
    </row>
    <row r="3115" spans="90:93" ht="16.5">
      <c r="CL3115" s="352"/>
      <c r="CM3115" s="353"/>
      <c r="CN3115" s="354"/>
      <c r="CO3115" s="354"/>
    </row>
    <row r="3116" spans="90:93" ht="16.5">
      <c r="CL3116" s="352"/>
      <c r="CM3116" s="353"/>
      <c r="CN3116" s="354"/>
      <c r="CO3116" s="354"/>
    </row>
    <row r="3117" spans="90:93" ht="16.5">
      <c r="CL3117" s="352"/>
      <c r="CM3117" s="353"/>
      <c r="CN3117" s="354"/>
      <c r="CO3117" s="354"/>
    </row>
    <row r="3118" spans="90:93" ht="16.5">
      <c r="CL3118" s="352"/>
      <c r="CM3118" s="353"/>
      <c r="CN3118" s="354"/>
      <c r="CO3118" s="354"/>
    </row>
    <row r="3119" spans="90:93" ht="16.5">
      <c r="CL3119" s="352"/>
      <c r="CM3119" s="353"/>
      <c r="CN3119" s="354"/>
      <c r="CO3119" s="354"/>
    </row>
    <row r="3120" spans="90:93" ht="16.5">
      <c r="CL3120" s="352"/>
      <c r="CM3120" s="353"/>
      <c r="CN3120" s="354"/>
      <c r="CO3120" s="354"/>
    </row>
    <row r="3121" spans="90:93" ht="16.5">
      <c r="CL3121" s="352"/>
      <c r="CM3121" s="353"/>
      <c r="CN3121" s="354"/>
      <c r="CO3121" s="354"/>
    </row>
    <row r="3122" spans="90:93" ht="16.5">
      <c r="CL3122" s="352"/>
      <c r="CM3122" s="353"/>
      <c r="CN3122" s="354"/>
      <c r="CO3122" s="354"/>
    </row>
    <row r="3123" spans="90:93" ht="16.5">
      <c r="CL3123" s="352"/>
      <c r="CM3123" s="353"/>
      <c r="CN3123" s="354"/>
      <c r="CO3123" s="354"/>
    </row>
    <row r="3124" spans="90:93" ht="16.5">
      <c r="CL3124" s="352"/>
      <c r="CM3124" s="353"/>
      <c r="CN3124" s="354"/>
      <c r="CO3124" s="354"/>
    </row>
    <row r="3125" spans="90:93" ht="16.5">
      <c r="CL3125" s="352"/>
      <c r="CM3125" s="353"/>
      <c r="CN3125" s="354"/>
      <c r="CO3125" s="354"/>
    </row>
    <row r="3126" spans="90:93" ht="16.5">
      <c r="CL3126" s="352"/>
      <c r="CM3126" s="353"/>
      <c r="CN3126" s="354"/>
      <c r="CO3126" s="354"/>
    </row>
    <row r="3127" spans="90:93" ht="16.5">
      <c r="CL3127" s="352"/>
      <c r="CM3127" s="353"/>
      <c r="CN3127" s="354"/>
      <c r="CO3127" s="354"/>
    </row>
    <row r="3128" spans="90:93" ht="16.5">
      <c r="CL3128" s="352"/>
      <c r="CM3128" s="353"/>
      <c r="CN3128" s="354"/>
      <c r="CO3128" s="354"/>
    </row>
    <row r="3129" spans="90:93" ht="16.5">
      <c r="CL3129" s="352"/>
      <c r="CM3129" s="353"/>
      <c r="CN3129" s="354"/>
      <c r="CO3129" s="354"/>
    </row>
    <row r="3130" spans="90:93" ht="16.5">
      <c r="CL3130" s="352"/>
      <c r="CM3130" s="353"/>
      <c r="CN3130" s="354"/>
      <c r="CO3130" s="354"/>
    </row>
    <row r="3131" spans="90:93" ht="16.5">
      <c r="CL3131" s="352"/>
      <c r="CM3131" s="353"/>
      <c r="CN3131" s="354"/>
      <c r="CO3131" s="354"/>
    </row>
    <row r="3132" spans="90:93" ht="16.5">
      <c r="CL3132" s="352"/>
      <c r="CM3132" s="353"/>
      <c r="CN3132" s="354"/>
      <c r="CO3132" s="354"/>
    </row>
    <row r="3133" spans="90:93" ht="16.5">
      <c r="CL3133" s="352"/>
      <c r="CM3133" s="353"/>
      <c r="CN3133" s="354"/>
      <c r="CO3133" s="354"/>
    </row>
    <row r="3134" spans="90:93" ht="16.5">
      <c r="CL3134" s="352"/>
      <c r="CM3134" s="353"/>
      <c r="CN3134" s="354"/>
      <c r="CO3134" s="354"/>
    </row>
    <row r="3135" spans="90:93" ht="16.5">
      <c r="CL3135" s="352"/>
      <c r="CM3135" s="353"/>
      <c r="CN3135" s="354"/>
      <c r="CO3135" s="354"/>
    </row>
    <row r="3136" spans="90:93" ht="16.5">
      <c r="CL3136" s="352"/>
      <c r="CM3136" s="353"/>
      <c r="CN3136" s="354"/>
      <c r="CO3136" s="354"/>
    </row>
    <row r="3137" spans="90:93" ht="16.5">
      <c r="CL3137" s="352"/>
      <c r="CM3137" s="353"/>
      <c r="CN3137" s="354"/>
      <c r="CO3137" s="354"/>
    </row>
    <row r="3138" spans="90:93" ht="16.5">
      <c r="CL3138" s="352"/>
      <c r="CM3138" s="353"/>
      <c r="CN3138" s="354"/>
      <c r="CO3138" s="354"/>
    </row>
    <row r="3139" spans="90:93" ht="16.5">
      <c r="CL3139" s="352"/>
      <c r="CM3139" s="353"/>
      <c r="CN3139" s="354"/>
      <c r="CO3139" s="354"/>
    </row>
    <row r="3140" spans="90:93" ht="16.5">
      <c r="CL3140" s="352"/>
      <c r="CM3140" s="353"/>
      <c r="CN3140" s="354"/>
      <c r="CO3140" s="354"/>
    </row>
    <row r="3141" spans="90:93" ht="16.5">
      <c r="CL3141" s="352"/>
      <c r="CM3141" s="353"/>
      <c r="CN3141" s="354"/>
      <c r="CO3141" s="354"/>
    </row>
    <row r="3142" spans="90:93" ht="16.5">
      <c r="CL3142" s="352"/>
      <c r="CM3142" s="353"/>
      <c r="CN3142" s="354"/>
      <c r="CO3142" s="354"/>
    </row>
    <row r="3143" spans="90:93" ht="16.5">
      <c r="CL3143" s="352"/>
      <c r="CM3143" s="353"/>
      <c r="CN3143" s="354"/>
      <c r="CO3143" s="354"/>
    </row>
    <row r="3144" spans="90:93" ht="16.5">
      <c r="CL3144" s="352"/>
      <c r="CM3144" s="353"/>
      <c r="CN3144" s="354"/>
      <c r="CO3144" s="354"/>
    </row>
    <row r="3145" spans="90:93" ht="16.5">
      <c r="CL3145" s="352"/>
      <c r="CM3145" s="353"/>
      <c r="CN3145" s="354"/>
      <c r="CO3145" s="354"/>
    </row>
    <row r="3146" spans="90:93" ht="16.5">
      <c r="CL3146" s="352"/>
      <c r="CM3146" s="353"/>
      <c r="CN3146" s="354"/>
      <c r="CO3146" s="354"/>
    </row>
    <row r="3147" spans="90:93" ht="16.5">
      <c r="CL3147" s="352"/>
      <c r="CM3147" s="353"/>
      <c r="CN3147" s="354"/>
      <c r="CO3147" s="354"/>
    </row>
    <row r="3148" spans="90:93" ht="16.5">
      <c r="CL3148" s="352"/>
      <c r="CM3148" s="353"/>
      <c r="CN3148" s="354"/>
      <c r="CO3148" s="354"/>
    </row>
    <row r="3149" spans="90:93" ht="16.5">
      <c r="CL3149" s="352"/>
      <c r="CM3149" s="353"/>
      <c r="CN3149" s="354"/>
      <c r="CO3149" s="354"/>
    </row>
    <row r="3150" spans="90:93" ht="16.5">
      <c r="CL3150" s="352"/>
      <c r="CM3150" s="353"/>
      <c r="CN3150" s="354"/>
      <c r="CO3150" s="354"/>
    </row>
    <row r="3151" spans="90:93" ht="16.5">
      <c r="CL3151" s="352"/>
      <c r="CM3151" s="353"/>
      <c r="CN3151" s="354"/>
      <c r="CO3151" s="354"/>
    </row>
    <row r="3152" spans="90:93" ht="16.5">
      <c r="CL3152" s="352"/>
      <c r="CM3152" s="353"/>
      <c r="CN3152" s="354"/>
      <c r="CO3152" s="354"/>
    </row>
    <row r="3153" spans="90:93" ht="16.5">
      <c r="CL3153" s="352"/>
      <c r="CM3153" s="353"/>
      <c r="CN3153" s="354"/>
      <c r="CO3153" s="354"/>
    </row>
    <row r="3154" spans="90:93" ht="16.5">
      <c r="CL3154" s="352"/>
      <c r="CM3154" s="353"/>
      <c r="CN3154" s="354"/>
      <c r="CO3154" s="354"/>
    </row>
    <row r="3155" spans="90:93" ht="16.5">
      <c r="CL3155" s="352"/>
      <c r="CM3155" s="353"/>
      <c r="CN3155" s="354"/>
      <c r="CO3155" s="354"/>
    </row>
    <row r="3156" spans="90:93" ht="16.5">
      <c r="CL3156" s="352"/>
      <c r="CM3156" s="353"/>
      <c r="CN3156" s="354"/>
      <c r="CO3156" s="354"/>
    </row>
    <row r="3157" spans="90:93" ht="16.5">
      <c r="CL3157" s="352"/>
      <c r="CM3157" s="353"/>
      <c r="CN3157" s="354"/>
      <c r="CO3157" s="354"/>
    </row>
    <row r="3158" spans="90:93" ht="16.5">
      <c r="CL3158" s="352"/>
      <c r="CM3158" s="353"/>
      <c r="CN3158" s="354"/>
      <c r="CO3158" s="354"/>
    </row>
    <row r="3159" spans="90:93" ht="16.5">
      <c r="CL3159" s="352"/>
      <c r="CM3159" s="353"/>
      <c r="CN3159" s="354"/>
      <c r="CO3159" s="354"/>
    </row>
    <row r="3160" spans="90:93" ht="16.5">
      <c r="CL3160" s="352"/>
      <c r="CM3160" s="353"/>
      <c r="CN3160" s="354"/>
      <c r="CO3160" s="354"/>
    </row>
    <row r="3161" spans="90:93" ht="16.5">
      <c r="CL3161" s="352"/>
      <c r="CM3161" s="353"/>
      <c r="CN3161" s="354"/>
      <c r="CO3161" s="354"/>
    </row>
    <row r="3162" spans="90:93" ht="16.5">
      <c r="CL3162" s="352"/>
      <c r="CM3162" s="353"/>
      <c r="CN3162" s="354"/>
      <c r="CO3162" s="354"/>
    </row>
    <row r="3163" spans="90:93" ht="16.5">
      <c r="CL3163" s="352"/>
      <c r="CM3163" s="353"/>
      <c r="CN3163" s="354"/>
      <c r="CO3163" s="354"/>
    </row>
    <row r="3164" spans="90:93" ht="16.5">
      <c r="CL3164" s="352"/>
      <c r="CM3164" s="353"/>
      <c r="CN3164" s="354"/>
      <c r="CO3164" s="354"/>
    </row>
    <row r="3165" spans="90:93" ht="16.5">
      <c r="CL3165" s="352"/>
      <c r="CM3165" s="353"/>
      <c r="CN3165" s="354"/>
      <c r="CO3165" s="354"/>
    </row>
    <row r="3166" spans="90:93" ht="16.5">
      <c r="CL3166" s="352"/>
      <c r="CM3166" s="353"/>
      <c r="CN3166" s="354"/>
      <c r="CO3166" s="354"/>
    </row>
    <row r="3167" spans="90:93" ht="16.5">
      <c r="CL3167" s="352"/>
      <c r="CM3167" s="353"/>
      <c r="CN3167" s="354"/>
      <c r="CO3167" s="354"/>
    </row>
    <row r="3168" spans="90:93" ht="16.5">
      <c r="CL3168" s="352"/>
      <c r="CM3168" s="353"/>
      <c r="CN3168" s="354"/>
      <c r="CO3168" s="354"/>
    </row>
    <row r="3169" spans="90:93" ht="16.5">
      <c r="CL3169" s="352"/>
      <c r="CM3169" s="353"/>
      <c r="CN3169" s="354"/>
      <c r="CO3169" s="354"/>
    </row>
    <row r="3170" spans="90:93" ht="16.5">
      <c r="CL3170" s="352"/>
      <c r="CM3170" s="353"/>
      <c r="CN3170" s="354"/>
      <c r="CO3170" s="354"/>
    </row>
    <row r="3171" spans="90:93" ht="16.5">
      <c r="CL3171" s="352"/>
      <c r="CM3171" s="353"/>
      <c r="CN3171" s="354"/>
      <c r="CO3171" s="354"/>
    </row>
    <row r="3172" spans="90:93" ht="16.5">
      <c r="CL3172" s="352"/>
      <c r="CM3172" s="353"/>
      <c r="CN3172" s="354"/>
      <c r="CO3172" s="354"/>
    </row>
    <row r="3173" spans="90:93" ht="16.5">
      <c r="CL3173" s="352"/>
      <c r="CM3173" s="353"/>
      <c r="CN3173" s="354"/>
      <c r="CO3173" s="354"/>
    </row>
    <row r="3174" spans="90:93" ht="16.5">
      <c r="CL3174" s="352"/>
      <c r="CM3174" s="353"/>
      <c r="CN3174" s="354"/>
      <c r="CO3174" s="354"/>
    </row>
    <row r="3175" spans="90:93" ht="16.5">
      <c r="CL3175" s="352"/>
      <c r="CM3175" s="353"/>
      <c r="CN3175" s="354"/>
      <c r="CO3175" s="354"/>
    </row>
    <row r="3176" spans="90:93" ht="16.5">
      <c r="CL3176" s="352"/>
      <c r="CM3176" s="353"/>
      <c r="CN3176" s="354"/>
      <c r="CO3176" s="354"/>
    </row>
    <row r="3177" spans="90:93" ht="16.5">
      <c r="CL3177" s="352"/>
      <c r="CM3177" s="353"/>
      <c r="CN3177" s="354"/>
      <c r="CO3177" s="354"/>
    </row>
    <row r="3178" spans="90:93" ht="16.5">
      <c r="CL3178" s="352"/>
      <c r="CM3178" s="353"/>
      <c r="CN3178" s="354"/>
      <c r="CO3178" s="354"/>
    </row>
    <row r="3179" spans="90:93" ht="16.5">
      <c r="CL3179" s="352"/>
      <c r="CM3179" s="353"/>
      <c r="CN3179" s="354"/>
      <c r="CO3179" s="354"/>
    </row>
    <row r="3180" spans="90:93" ht="16.5">
      <c r="CL3180" s="352"/>
      <c r="CM3180" s="353"/>
      <c r="CN3180" s="354"/>
      <c r="CO3180" s="354"/>
    </row>
    <row r="3181" spans="90:93" ht="16.5">
      <c r="CL3181" s="352"/>
      <c r="CM3181" s="353"/>
      <c r="CN3181" s="354"/>
      <c r="CO3181" s="354"/>
    </row>
    <row r="3182" spans="90:93" ht="16.5">
      <c r="CL3182" s="352"/>
      <c r="CM3182" s="353"/>
      <c r="CN3182" s="354"/>
      <c r="CO3182" s="354"/>
    </row>
    <row r="3183" spans="90:93" ht="16.5">
      <c r="CL3183" s="352"/>
      <c r="CM3183" s="353"/>
      <c r="CN3183" s="354"/>
      <c r="CO3183" s="354"/>
    </row>
    <row r="3184" spans="90:93" ht="16.5">
      <c r="CL3184" s="352"/>
      <c r="CM3184" s="353"/>
      <c r="CN3184" s="354"/>
      <c r="CO3184" s="354"/>
    </row>
    <row r="3185" spans="90:93" ht="16.5">
      <c r="CL3185" s="352"/>
      <c r="CM3185" s="353"/>
      <c r="CN3185" s="354"/>
      <c r="CO3185" s="354"/>
    </row>
    <row r="3186" spans="90:93" ht="16.5">
      <c r="CL3186" s="352"/>
      <c r="CM3186" s="353"/>
      <c r="CN3186" s="354"/>
      <c r="CO3186" s="354"/>
    </row>
    <row r="3187" spans="90:93" ht="16.5">
      <c r="CL3187" s="352"/>
      <c r="CM3187" s="353"/>
      <c r="CN3187" s="354"/>
      <c r="CO3187" s="354"/>
    </row>
    <row r="3188" spans="90:93" ht="16.5">
      <c r="CL3188" s="352"/>
      <c r="CM3188" s="353"/>
      <c r="CN3188" s="354"/>
      <c r="CO3188" s="354"/>
    </row>
    <row r="3189" spans="90:93" ht="16.5">
      <c r="CL3189" s="352"/>
      <c r="CM3189" s="353"/>
      <c r="CN3189" s="354"/>
      <c r="CO3189" s="354"/>
    </row>
    <row r="3190" spans="90:93" ht="16.5">
      <c r="CL3190" s="352"/>
      <c r="CM3190" s="353"/>
      <c r="CN3190" s="354"/>
      <c r="CO3190" s="354"/>
    </row>
    <row r="3191" spans="90:93" ht="16.5">
      <c r="CL3191" s="352"/>
      <c r="CM3191" s="353"/>
      <c r="CN3191" s="354"/>
      <c r="CO3191" s="354"/>
    </row>
    <row r="3192" spans="90:93" ht="16.5">
      <c r="CL3192" s="352"/>
      <c r="CM3192" s="353"/>
      <c r="CN3192" s="354"/>
      <c r="CO3192" s="354"/>
    </row>
    <row r="3193" spans="90:93" ht="16.5">
      <c r="CL3193" s="352"/>
      <c r="CM3193" s="353"/>
      <c r="CN3193" s="354"/>
      <c r="CO3193" s="354"/>
    </row>
    <row r="3194" spans="90:93" ht="16.5">
      <c r="CL3194" s="352"/>
      <c r="CM3194" s="353"/>
      <c r="CN3194" s="354"/>
      <c r="CO3194" s="354"/>
    </row>
    <row r="3195" spans="90:93" ht="16.5">
      <c r="CL3195" s="352"/>
      <c r="CM3195" s="353"/>
      <c r="CN3195" s="354"/>
      <c r="CO3195" s="354"/>
    </row>
    <row r="3196" spans="90:93" ht="16.5">
      <c r="CL3196" s="352"/>
      <c r="CM3196" s="353"/>
      <c r="CN3196" s="354"/>
      <c r="CO3196" s="354"/>
    </row>
    <row r="3197" spans="90:93" ht="16.5">
      <c r="CL3197" s="352"/>
      <c r="CM3197" s="353"/>
      <c r="CN3197" s="354"/>
      <c r="CO3197" s="354"/>
    </row>
    <row r="3198" spans="90:93" ht="16.5">
      <c r="CL3198" s="352"/>
      <c r="CM3198" s="353"/>
      <c r="CN3198" s="354"/>
      <c r="CO3198" s="354"/>
    </row>
    <row r="3199" spans="90:93" ht="16.5">
      <c r="CL3199" s="352"/>
      <c r="CM3199" s="353"/>
      <c r="CN3199" s="354"/>
      <c r="CO3199" s="354"/>
    </row>
    <row r="3200" spans="90:93" ht="16.5">
      <c r="CL3200" s="352"/>
      <c r="CM3200" s="353"/>
      <c r="CN3200" s="354"/>
      <c r="CO3200" s="354"/>
    </row>
    <row r="3201" spans="90:93" ht="16.5">
      <c r="CL3201" s="352"/>
      <c r="CM3201" s="353"/>
      <c r="CN3201" s="354"/>
      <c r="CO3201" s="354"/>
    </row>
    <row r="3202" spans="90:93" ht="16.5">
      <c r="CL3202" s="352"/>
      <c r="CM3202" s="353"/>
      <c r="CN3202" s="354"/>
      <c r="CO3202" s="354"/>
    </row>
    <row r="3203" spans="90:93" ht="16.5">
      <c r="CL3203" s="352"/>
      <c r="CM3203" s="353"/>
      <c r="CN3203" s="354"/>
      <c r="CO3203" s="354"/>
    </row>
    <row r="3204" spans="90:93" ht="16.5">
      <c r="CL3204" s="352"/>
      <c r="CM3204" s="353"/>
      <c r="CN3204" s="354"/>
      <c r="CO3204" s="354"/>
    </row>
    <row r="3205" spans="90:93" ht="16.5">
      <c r="CL3205" s="352"/>
      <c r="CM3205" s="353"/>
      <c r="CN3205" s="354"/>
      <c r="CO3205" s="354"/>
    </row>
    <row r="3206" spans="90:93" ht="16.5">
      <c r="CL3206" s="352"/>
      <c r="CM3206" s="353"/>
      <c r="CN3206" s="354"/>
      <c r="CO3206" s="354"/>
    </row>
    <row r="3207" spans="90:93" ht="16.5">
      <c r="CL3207" s="352"/>
      <c r="CM3207" s="353"/>
      <c r="CN3207" s="354"/>
      <c r="CO3207" s="354"/>
    </row>
    <row r="3208" spans="90:93" ht="16.5">
      <c r="CL3208" s="352"/>
      <c r="CM3208" s="353"/>
      <c r="CN3208" s="354"/>
      <c r="CO3208" s="354"/>
    </row>
    <row r="3209" spans="90:93" ht="16.5">
      <c r="CL3209" s="352"/>
      <c r="CM3209" s="353"/>
      <c r="CN3209" s="354"/>
      <c r="CO3209" s="354"/>
    </row>
    <row r="3210" spans="90:93" ht="16.5">
      <c r="CL3210" s="352"/>
      <c r="CM3210" s="353"/>
      <c r="CN3210" s="354"/>
      <c r="CO3210" s="354"/>
    </row>
    <row r="3211" spans="90:93" ht="16.5">
      <c r="CL3211" s="352"/>
      <c r="CM3211" s="353"/>
      <c r="CN3211" s="354"/>
      <c r="CO3211" s="354"/>
    </row>
    <row r="3212" spans="90:93" ht="16.5">
      <c r="CL3212" s="352"/>
      <c r="CM3212" s="353"/>
      <c r="CN3212" s="354"/>
      <c r="CO3212" s="354"/>
    </row>
    <row r="3213" spans="90:93" ht="16.5">
      <c r="CL3213" s="352"/>
      <c r="CM3213" s="353"/>
      <c r="CN3213" s="354"/>
      <c r="CO3213" s="354"/>
    </row>
    <row r="3214" spans="90:93" ht="16.5">
      <c r="CL3214" s="352"/>
      <c r="CM3214" s="353"/>
      <c r="CN3214" s="354"/>
      <c r="CO3214" s="354"/>
    </row>
    <row r="3215" spans="90:93" ht="16.5">
      <c r="CL3215" s="352"/>
      <c r="CM3215" s="353"/>
      <c r="CN3215" s="354"/>
      <c r="CO3215" s="354"/>
    </row>
    <row r="3216" spans="90:93" ht="16.5">
      <c r="CL3216" s="352"/>
      <c r="CM3216" s="353"/>
      <c r="CN3216" s="354"/>
      <c r="CO3216" s="354"/>
    </row>
    <row r="3217" spans="90:93" ht="16.5">
      <c r="CL3217" s="352"/>
      <c r="CM3217" s="353"/>
      <c r="CN3217" s="354"/>
      <c r="CO3217" s="354"/>
    </row>
    <row r="3218" spans="90:93" ht="16.5">
      <c r="CL3218" s="352"/>
      <c r="CM3218" s="353"/>
      <c r="CN3218" s="354"/>
      <c r="CO3218" s="354"/>
    </row>
    <row r="3219" spans="90:93" ht="16.5">
      <c r="CL3219" s="352"/>
      <c r="CM3219" s="353"/>
      <c r="CN3219" s="354"/>
      <c r="CO3219" s="354"/>
    </row>
    <row r="3220" spans="90:93" ht="16.5">
      <c r="CL3220" s="352"/>
      <c r="CM3220" s="353"/>
      <c r="CN3220" s="354"/>
      <c r="CO3220" s="354"/>
    </row>
    <row r="3221" spans="90:93" ht="16.5">
      <c r="CL3221" s="352"/>
      <c r="CM3221" s="353"/>
      <c r="CN3221" s="354"/>
      <c r="CO3221" s="354"/>
    </row>
    <row r="3222" spans="90:93" ht="16.5">
      <c r="CL3222" s="352"/>
      <c r="CM3222" s="353"/>
      <c r="CN3222" s="354"/>
      <c r="CO3222" s="354"/>
    </row>
    <row r="3223" spans="90:93" ht="16.5">
      <c r="CL3223" s="352"/>
      <c r="CM3223" s="353"/>
      <c r="CN3223" s="354"/>
      <c r="CO3223" s="354"/>
    </row>
    <row r="3224" spans="90:93" ht="16.5">
      <c r="CL3224" s="352"/>
      <c r="CM3224" s="353"/>
      <c r="CN3224" s="354"/>
      <c r="CO3224" s="354"/>
    </row>
    <row r="3225" spans="90:93" ht="16.5">
      <c r="CL3225" s="352"/>
      <c r="CM3225" s="353"/>
      <c r="CN3225" s="354"/>
      <c r="CO3225" s="354"/>
    </row>
    <row r="3226" spans="90:93" ht="16.5">
      <c r="CL3226" s="352"/>
      <c r="CM3226" s="353"/>
      <c r="CN3226" s="354"/>
      <c r="CO3226" s="354"/>
    </row>
    <row r="3227" spans="90:93" ht="16.5">
      <c r="CL3227" s="352"/>
      <c r="CM3227" s="353"/>
      <c r="CN3227" s="354"/>
      <c r="CO3227" s="354"/>
    </row>
    <row r="3228" spans="90:93" ht="16.5">
      <c r="CL3228" s="352"/>
      <c r="CM3228" s="353"/>
      <c r="CN3228" s="354"/>
      <c r="CO3228" s="354"/>
    </row>
    <row r="3229" spans="90:93" ht="16.5">
      <c r="CL3229" s="352"/>
      <c r="CM3229" s="353"/>
      <c r="CN3229" s="354"/>
      <c r="CO3229" s="354"/>
    </row>
    <row r="3230" spans="90:93" ht="16.5">
      <c r="CL3230" s="352"/>
      <c r="CM3230" s="353"/>
      <c r="CN3230" s="354"/>
      <c r="CO3230" s="354"/>
    </row>
    <row r="3231" spans="90:93" ht="16.5">
      <c r="CL3231" s="352"/>
      <c r="CM3231" s="353"/>
      <c r="CN3231" s="354"/>
      <c r="CO3231" s="354"/>
    </row>
    <row r="3232" spans="90:93" ht="16.5">
      <c r="CL3232" s="352"/>
      <c r="CM3232" s="353"/>
      <c r="CN3232" s="354"/>
      <c r="CO3232" s="354"/>
    </row>
    <row r="3233" spans="90:93" ht="16.5">
      <c r="CL3233" s="352"/>
      <c r="CM3233" s="353"/>
      <c r="CN3233" s="354"/>
      <c r="CO3233" s="354"/>
    </row>
    <row r="3234" spans="90:93" ht="16.5">
      <c r="CL3234" s="352"/>
      <c r="CM3234" s="353"/>
      <c r="CN3234" s="354"/>
      <c r="CO3234" s="354"/>
    </row>
    <row r="3235" spans="90:93" ht="16.5">
      <c r="CL3235" s="352"/>
      <c r="CM3235" s="353"/>
      <c r="CN3235" s="354"/>
      <c r="CO3235" s="354"/>
    </row>
    <row r="3236" spans="90:93" ht="16.5">
      <c r="CL3236" s="352"/>
      <c r="CM3236" s="353"/>
      <c r="CN3236" s="354"/>
      <c r="CO3236" s="354"/>
    </row>
    <row r="3237" spans="90:93" ht="16.5">
      <c r="CL3237" s="352"/>
      <c r="CM3237" s="353"/>
      <c r="CN3237" s="354"/>
      <c r="CO3237" s="354"/>
    </row>
    <row r="3238" spans="90:93" ht="16.5">
      <c r="CL3238" s="352"/>
      <c r="CM3238" s="353"/>
      <c r="CN3238" s="354"/>
      <c r="CO3238" s="354"/>
    </row>
    <row r="3239" spans="90:93" ht="16.5">
      <c r="CL3239" s="352"/>
      <c r="CM3239" s="353"/>
      <c r="CN3239" s="354"/>
      <c r="CO3239" s="354"/>
    </row>
    <row r="3240" spans="90:93" ht="16.5">
      <c r="CL3240" s="352"/>
      <c r="CM3240" s="353"/>
      <c r="CN3240" s="354"/>
      <c r="CO3240" s="354"/>
    </row>
    <row r="3241" spans="90:93" ht="16.5">
      <c r="CL3241" s="352"/>
      <c r="CM3241" s="353"/>
      <c r="CN3241" s="354"/>
      <c r="CO3241" s="354"/>
    </row>
    <row r="3242" spans="90:93" ht="16.5">
      <c r="CL3242" s="352"/>
      <c r="CM3242" s="353"/>
      <c r="CN3242" s="354"/>
      <c r="CO3242" s="354"/>
    </row>
    <row r="3243" spans="90:93" ht="16.5">
      <c r="CL3243" s="352"/>
      <c r="CM3243" s="353"/>
      <c r="CN3243" s="354"/>
      <c r="CO3243" s="354"/>
    </row>
    <row r="3244" spans="90:93" ht="16.5">
      <c r="CL3244" s="352"/>
      <c r="CM3244" s="353"/>
      <c r="CN3244" s="354"/>
      <c r="CO3244" s="354"/>
    </row>
    <row r="3245" spans="90:93" ht="16.5">
      <c r="CL3245" s="352"/>
      <c r="CM3245" s="353"/>
      <c r="CN3245" s="354"/>
      <c r="CO3245" s="354"/>
    </row>
    <row r="3246" spans="90:93" ht="16.5">
      <c r="CL3246" s="352"/>
      <c r="CM3246" s="353"/>
      <c r="CN3246" s="354"/>
      <c r="CO3246" s="354"/>
    </row>
    <row r="3247" spans="90:93" ht="16.5">
      <c r="CL3247" s="352"/>
      <c r="CM3247" s="353"/>
      <c r="CN3247" s="354"/>
      <c r="CO3247" s="354"/>
    </row>
    <row r="3248" spans="90:93" ht="16.5">
      <c r="CL3248" s="352"/>
      <c r="CM3248" s="353"/>
      <c r="CN3248" s="354"/>
      <c r="CO3248" s="354"/>
    </row>
    <row r="3249" spans="90:93" ht="16.5">
      <c r="CL3249" s="352"/>
      <c r="CM3249" s="353"/>
      <c r="CN3249" s="354"/>
      <c r="CO3249" s="354"/>
    </row>
    <row r="3250" spans="90:93" ht="16.5">
      <c r="CL3250" s="352"/>
      <c r="CM3250" s="353"/>
      <c r="CN3250" s="354"/>
      <c r="CO3250" s="354"/>
    </row>
    <row r="3251" spans="90:93" ht="16.5">
      <c r="CL3251" s="352"/>
      <c r="CM3251" s="353"/>
      <c r="CN3251" s="354"/>
      <c r="CO3251" s="354"/>
    </row>
    <row r="3252" spans="90:93" ht="16.5">
      <c r="CL3252" s="352"/>
      <c r="CM3252" s="353"/>
      <c r="CN3252" s="354"/>
      <c r="CO3252" s="354"/>
    </row>
    <row r="3253" spans="90:93" ht="16.5">
      <c r="CL3253" s="352"/>
      <c r="CM3253" s="353"/>
      <c r="CN3253" s="354"/>
      <c r="CO3253" s="354"/>
    </row>
    <row r="3254" spans="90:93" ht="16.5">
      <c r="CL3254" s="352"/>
      <c r="CM3254" s="353"/>
      <c r="CN3254" s="354"/>
      <c r="CO3254" s="354"/>
    </row>
    <row r="3255" spans="90:93" ht="16.5">
      <c r="CL3255" s="352"/>
      <c r="CM3255" s="353"/>
      <c r="CN3255" s="354"/>
      <c r="CO3255" s="354"/>
    </row>
    <row r="3256" spans="90:93" ht="16.5">
      <c r="CL3256" s="352"/>
      <c r="CM3256" s="353"/>
      <c r="CN3256" s="354"/>
      <c r="CO3256" s="354"/>
    </row>
    <row r="3257" spans="90:93" ht="16.5">
      <c r="CL3257" s="352"/>
      <c r="CM3257" s="353"/>
      <c r="CN3257" s="354"/>
      <c r="CO3257" s="354"/>
    </row>
    <row r="3258" spans="90:93" ht="16.5">
      <c r="CL3258" s="352"/>
      <c r="CM3258" s="353"/>
      <c r="CN3258" s="354"/>
      <c r="CO3258" s="354"/>
    </row>
    <row r="3259" spans="90:93" ht="16.5">
      <c r="CL3259" s="352"/>
      <c r="CM3259" s="353"/>
      <c r="CN3259" s="354"/>
      <c r="CO3259" s="354"/>
    </row>
    <row r="3260" spans="90:93" ht="16.5">
      <c r="CL3260" s="352"/>
      <c r="CM3260" s="353"/>
      <c r="CN3260" s="354"/>
      <c r="CO3260" s="354"/>
    </row>
    <row r="3261" spans="90:93" ht="16.5">
      <c r="CL3261" s="352"/>
      <c r="CM3261" s="353"/>
      <c r="CN3261" s="354"/>
      <c r="CO3261" s="354"/>
    </row>
    <row r="3262" spans="90:93" ht="16.5">
      <c r="CL3262" s="352"/>
      <c r="CM3262" s="353"/>
      <c r="CN3262" s="354"/>
      <c r="CO3262" s="354"/>
    </row>
    <row r="3263" spans="90:93" ht="16.5">
      <c r="CL3263" s="352"/>
      <c r="CM3263" s="353"/>
      <c r="CN3263" s="354"/>
      <c r="CO3263" s="354"/>
    </row>
    <row r="3264" spans="90:93" ht="16.5">
      <c r="CL3264" s="352"/>
      <c r="CM3264" s="353"/>
      <c r="CN3264" s="354"/>
      <c r="CO3264" s="354"/>
    </row>
    <row r="3265" spans="90:93" ht="16.5">
      <c r="CL3265" s="352"/>
      <c r="CM3265" s="353"/>
      <c r="CN3265" s="354"/>
      <c r="CO3265" s="354"/>
    </row>
    <row r="3266" spans="90:93" ht="16.5">
      <c r="CL3266" s="352"/>
      <c r="CM3266" s="353"/>
      <c r="CN3266" s="354"/>
      <c r="CO3266" s="354"/>
    </row>
    <row r="3267" spans="90:93" ht="16.5">
      <c r="CL3267" s="352"/>
      <c r="CM3267" s="353"/>
      <c r="CN3267" s="354"/>
      <c r="CO3267" s="354"/>
    </row>
    <row r="3268" spans="90:93" ht="16.5">
      <c r="CL3268" s="352"/>
      <c r="CM3268" s="353"/>
      <c r="CN3268" s="354"/>
      <c r="CO3268" s="354"/>
    </row>
    <row r="3269" spans="90:93" ht="16.5">
      <c r="CL3269" s="352"/>
      <c r="CM3269" s="353"/>
      <c r="CN3269" s="354"/>
      <c r="CO3269" s="354"/>
    </row>
    <row r="3270" spans="90:93" ht="16.5">
      <c r="CL3270" s="352"/>
      <c r="CM3270" s="353"/>
      <c r="CN3270" s="354"/>
      <c r="CO3270" s="354"/>
    </row>
    <row r="3271" spans="90:93" ht="16.5">
      <c r="CL3271" s="352"/>
      <c r="CM3271" s="353"/>
      <c r="CN3271" s="354"/>
      <c r="CO3271" s="354"/>
    </row>
    <row r="3272" spans="90:93" ht="16.5">
      <c r="CL3272" s="352"/>
      <c r="CM3272" s="353"/>
      <c r="CN3272" s="354"/>
      <c r="CO3272" s="354"/>
    </row>
    <row r="3273" spans="90:93" ht="16.5">
      <c r="CL3273" s="352"/>
      <c r="CM3273" s="353"/>
      <c r="CN3273" s="354"/>
      <c r="CO3273" s="354"/>
    </row>
    <row r="3274" spans="90:93" ht="16.5">
      <c r="CL3274" s="352"/>
      <c r="CM3274" s="353"/>
      <c r="CN3274" s="354"/>
      <c r="CO3274" s="354"/>
    </row>
    <row r="3275" spans="90:93" ht="16.5">
      <c r="CL3275" s="352"/>
      <c r="CM3275" s="353"/>
      <c r="CN3275" s="354"/>
      <c r="CO3275" s="354"/>
    </row>
    <row r="3276" spans="90:93" ht="16.5">
      <c r="CL3276" s="352"/>
      <c r="CM3276" s="353"/>
      <c r="CN3276" s="354"/>
      <c r="CO3276" s="354"/>
    </row>
    <row r="3277" spans="90:93" ht="16.5">
      <c r="CL3277" s="352"/>
      <c r="CM3277" s="353"/>
      <c r="CN3277" s="354"/>
      <c r="CO3277" s="354"/>
    </row>
    <row r="3278" spans="90:93" ht="16.5">
      <c r="CL3278" s="352"/>
      <c r="CM3278" s="353"/>
      <c r="CN3278" s="354"/>
      <c r="CO3278" s="354"/>
    </row>
    <row r="3279" spans="90:93" ht="16.5">
      <c r="CL3279" s="352"/>
      <c r="CM3279" s="353"/>
      <c r="CN3279" s="354"/>
      <c r="CO3279" s="354"/>
    </row>
    <row r="3280" spans="90:93" ht="16.5">
      <c r="CL3280" s="352"/>
      <c r="CM3280" s="353"/>
      <c r="CN3280" s="354"/>
      <c r="CO3280" s="354"/>
    </row>
    <row r="3281" spans="90:93" ht="16.5">
      <c r="CL3281" s="352"/>
      <c r="CM3281" s="353"/>
      <c r="CN3281" s="354"/>
      <c r="CO3281" s="354"/>
    </row>
    <row r="3282" spans="90:93" ht="16.5">
      <c r="CL3282" s="352"/>
      <c r="CM3282" s="353"/>
      <c r="CN3282" s="354"/>
      <c r="CO3282" s="354"/>
    </row>
    <row r="3283" spans="90:93" ht="16.5">
      <c r="CL3283" s="352"/>
      <c r="CM3283" s="353"/>
      <c r="CN3283" s="354"/>
      <c r="CO3283" s="354"/>
    </row>
    <row r="3284" spans="90:93" ht="16.5">
      <c r="CL3284" s="352"/>
      <c r="CM3284" s="353"/>
      <c r="CN3284" s="354"/>
      <c r="CO3284" s="354"/>
    </row>
    <row r="3285" spans="90:93" ht="16.5">
      <c r="CL3285" s="352"/>
      <c r="CM3285" s="353"/>
      <c r="CN3285" s="354"/>
      <c r="CO3285" s="354"/>
    </row>
    <row r="3286" spans="90:93" ht="16.5">
      <c r="CL3286" s="352"/>
      <c r="CM3286" s="353"/>
      <c r="CN3286" s="354"/>
      <c r="CO3286" s="354"/>
    </row>
    <row r="3287" spans="90:93" ht="16.5">
      <c r="CL3287" s="352"/>
      <c r="CM3287" s="353"/>
      <c r="CN3287" s="354"/>
      <c r="CO3287" s="354"/>
    </row>
    <row r="3288" spans="90:93" ht="16.5">
      <c r="CL3288" s="352"/>
      <c r="CM3288" s="353"/>
      <c r="CN3288" s="354"/>
      <c r="CO3288" s="354"/>
    </row>
    <row r="3289" spans="90:93" ht="16.5">
      <c r="CL3289" s="352"/>
      <c r="CM3289" s="353"/>
      <c r="CN3289" s="354"/>
      <c r="CO3289" s="354"/>
    </row>
    <row r="3290" spans="90:93" ht="16.5">
      <c r="CL3290" s="352"/>
      <c r="CM3290" s="353"/>
      <c r="CN3290" s="354"/>
      <c r="CO3290" s="354"/>
    </row>
    <row r="3291" spans="90:93" ht="16.5">
      <c r="CL3291" s="352"/>
      <c r="CM3291" s="353"/>
      <c r="CN3291" s="354"/>
      <c r="CO3291" s="354"/>
    </row>
    <row r="3292" spans="90:93" ht="16.5">
      <c r="CL3292" s="352"/>
      <c r="CM3292" s="353"/>
      <c r="CN3292" s="354"/>
      <c r="CO3292" s="354"/>
    </row>
    <row r="3293" spans="90:93" ht="16.5">
      <c r="CL3293" s="352"/>
      <c r="CM3293" s="353"/>
      <c r="CN3293" s="354"/>
      <c r="CO3293" s="354"/>
    </row>
    <row r="3294" spans="90:93" ht="16.5">
      <c r="CL3294" s="352"/>
      <c r="CM3294" s="353"/>
      <c r="CN3294" s="354"/>
      <c r="CO3294" s="354"/>
    </row>
    <row r="3295" spans="90:93" ht="16.5">
      <c r="CL3295" s="352"/>
      <c r="CM3295" s="353"/>
      <c r="CN3295" s="354"/>
      <c r="CO3295" s="354"/>
    </row>
    <row r="3296" spans="90:93" ht="16.5">
      <c r="CL3296" s="352"/>
      <c r="CM3296" s="353"/>
      <c r="CN3296" s="354"/>
      <c r="CO3296" s="354"/>
    </row>
    <row r="3297" spans="90:93" ht="16.5">
      <c r="CL3297" s="352"/>
      <c r="CM3297" s="353"/>
      <c r="CN3297" s="354"/>
      <c r="CO3297" s="354"/>
    </row>
    <row r="3298" spans="90:93" ht="16.5">
      <c r="CL3298" s="352"/>
      <c r="CM3298" s="353"/>
      <c r="CN3298" s="354"/>
      <c r="CO3298" s="354"/>
    </row>
    <row r="3299" spans="90:93" ht="16.5">
      <c r="CL3299" s="352"/>
      <c r="CM3299" s="353"/>
      <c r="CN3299" s="354"/>
      <c r="CO3299" s="354"/>
    </row>
    <row r="3300" spans="90:93" ht="16.5">
      <c r="CL3300" s="352"/>
      <c r="CM3300" s="353"/>
      <c r="CN3300" s="354"/>
      <c r="CO3300" s="354"/>
    </row>
    <row r="3301" spans="90:93" ht="16.5">
      <c r="CL3301" s="352"/>
      <c r="CM3301" s="353"/>
      <c r="CN3301" s="354"/>
      <c r="CO3301" s="354"/>
    </row>
    <row r="3302" spans="90:93" ht="16.5">
      <c r="CL3302" s="352"/>
      <c r="CM3302" s="353"/>
      <c r="CN3302" s="354"/>
      <c r="CO3302" s="354"/>
    </row>
    <row r="3303" spans="90:93" ht="16.5">
      <c r="CL3303" s="352"/>
      <c r="CM3303" s="353"/>
      <c r="CN3303" s="354"/>
      <c r="CO3303" s="354"/>
    </row>
    <row r="3304" spans="90:93" ht="16.5">
      <c r="CL3304" s="352"/>
      <c r="CM3304" s="353"/>
      <c r="CN3304" s="354"/>
      <c r="CO3304" s="354"/>
    </row>
    <row r="3305" spans="90:93" ht="16.5">
      <c r="CL3305" s="352"/>
      <c r="CM3305" s="353"/>
      <c r="CN3305" s="354"/>
      <c r="CO3305" s="354"/>
    </row>
    <row r="3306" spans="90:93" ht="16.5">
      <c r="CL3306" s="352"/>
      <c r="CM3306" s="353"/>
      <c r="CN3306" s="354"/>
      <c r="CO3306" s="354"/>
    </row>
    <row r="3307" spans="90:93" ht="16.5">
      <c r="CL3307" s="352"/>
      <c r="CM3307" s="353"/>
      <c r="CN3307" s="354"/>
      <c r="CO3307" s="354"/>
    </row>
    <row r="3308" spans="90:93" ht="16.5">
      <c r="CL3308" s="352"/>
      <c r="CM3308" s="353"/>
      <c r="CN3308" s="354"/>
      <c r="CO3308" s="354"/>
    </row>
    <row r="3309" spans="90:93" ht="16.5">
      <c r="CL3309" s="352"/>
      <c r="CM3309" s="353"/>
      <c r="CN3309" s="354"/>
      <c r="CO3309" s="354"/>
    </row>
    <row r="3310" spans="90:93" ht="16.5">
      <c r="CL3310" s="352"/>
      <c r="CM3310" s="353"/>
      <c r="CN3310" s="354"/>
      <c r="CO3310" s="354"/>
    </row>
    <row r="3311" spans="90:93" ht="16.5">
      <c r="CL3311" s="352"/>
      <c r="CM3311" s="353"/>
      <c r="CN3311" s="354"/>
      <c r="CO3311" s="354"/>
    </row>
    <row r="3312" spans="90:93" ht="16.5">
      <c r="CL3312" s="352"/>
      <c r="CM3312" s="353"/>
      <c r="CN3312" s="354"/>
      <c r="CO3312" s="354"/>
    </row>
    <row r="3313" spans="90:93" ht="16.5">
      <c r="CL3313" s="352"/>
      <c r="CM3313" s="353"/>
      <c r="CN3313" s="354"/>
      <c r="CO3313" s="354"/>
    </row>
    <row r="3314" spans="90:93" ht="16.5">
      <c r="CL3314" s="352"/>
      <c r="CM3314" s="353"/>
      <c r="CN3314" s="354"/>
      <c r="CO3314" s="354"/>
    </row>
    <row r="3315" spans="90:93" ht="16.5">
      <c r="CL3315" s="352"/>
      <c r="CM3315" s="353"/>
      <c r="CN3315" s="354"/>
      <c r="CO3315" s="354"/>
    </row>
    <row r="3316" spans="90:93" ht="16.5">
      <c r="CL3316" s="352"/>
      <c r="CM3316" s="353"/>
      <c r="CN3316" s="354"/>
      <c r="CO3316" s="354"/>
    </row>
    <row r="3317" spans="90:93" ht="16.5">
      <c r="CL3317" s="352"/>
      <c r="CM3317" s="353"/>
      <c r="CN3317" s="354"/>
      <c r="CO3317" s="354"/>
    </row>
    <row r="3318" spans="90:93" ht="16.5">
      <c r="CL3318" s="352"/>
      <c r="CM3318" s="353"/>
      <c r="CN3318" s="354"/>
      <c r="CO3318" s="354"/>
    </row>
    <row r="3319" spans="90:93" ht="16.5">
      <c r="CL3319" s="352"/>
      <c r="CM3319" s="353"/>
      <c r="CN3319" s="354"/>
      <c r="CO3319" s="354"/>
    </row>
    <row r="3320" spans="90:93" ht="16.5">
      <c r="CL3320" s="352"/>
      <c r="CM3320" s="353"/>
      <c r="CN3320" s="354"/>
      <c r="CO3320" s="354"/>
    </row>
    <row r="3321" spans="90:93" ht="16.5">
      <c r="CL3321" s="352"/>
      <c r="CM3321" s="353"/>
      <c r="CN3321" s="354"/>
      <c r="CO3321" s="354"/>
    </row>
    <row r="3322" spans="90:93" ht="16.5">
      <c r="CL3322" s="352"/>
      <c r="CM3322" s="353"/>
      <c r="CN3322" s="354"/>
      <c r="CO3322" s="354"/>
    </row>
    <row r="3323" spans="90:93" ht="16.5">
      <c r="CL3323" s="352"/>
      <c r="CM3323" s="353"/>
      <c r="CN3323" s="354"/>
      <c r="CO3323" s="354"/>
    </row>
    <row r="3324" spans="90:93" ht="16.5">
      <c r="CL3324" s="352"/>
      <c r="CM3324" s="353"/>
      <c r="CN3324" s="354"/>
      <c r="CO3324" s="354"/>
    </row>
    <row r="3325" spans="90:93" ht="16.5">
      <c r="CL3325" s="352"/>
      <c r="CM3325" s="353"/>
      <c r="CN3325" s="354"/>
      <c r="CO3325" s="354"/>
    </row>
    <row r="3326" spans="90:93" ht="16.5">
      <c r="CL3326" s="352"/>
      <c r="CM3326" s="353"/>
      <c r="CN3326" s="354"/>
      <c r="CO3326" s="354"/>
    </row>
    <row r="3327" spans="90:93" ht="16.5">
      <c r="CL3327" s="352"/>
      <c r="CM3327" s="353"/>
      <c r="CN3327" s="354"/>
      <c r="CO3327" s="354"/>
    </row>
    <row r="3328" spans="90:93" ht="16.5">
      <c r="CL3328" s="352"/>
      <c r="CM3328" s="353"/>
      <c r="CN3328" s="354"/>
      <c r="CO3328" s="354"/>
    </row>
    <row r="3329" spans="90:93" ht="16.5">
      <c r="CL3329" s="352"/>
      <c r="CM3329" s="353"/>
      <c r="CN3329" s="354"/>
      <c r="CO3329" s="354"/>
    </row>
    <row r="3330" spans="90:93" ht="16.5">
      <c r="CL3330" s="352"/>
      <c r="CM3330" s="353"/>
      <c r="CN3330" s="354"/>
      <c r="CO3330" s="354"/>
    </row>
    <row r="3331" spans="90:93" ht="16.5">
      <c r="CL3331" s="352"/>
      <c r="CM3331" s="353"/>
      <c r="CN3331" s="354"/>
      <c r="CO3331" s="354"/>
    </row>
    <row r="3332" spans="90:93" ht="16.5">
      <c r="CL3332" s="352"/>
      <c r="CM3332" s="353"/>
      <c r="CN3332" s="354"/>
      <c r="CO3332" s="354"/>
    </row>
    <row r="3333" spans="90:93" ht="16.5">
      <c r="CL3333" s="352"/>
      <c r="CM3333" s="353"/>
      <c r="CN3333" s="354"/>
      <c r="CO3333" s="354"/>
    </row>
    <row r="3334" spans="90:93" ht="16.5">
      <c r="CL3334" s="352"/>
      <c r="CM3334" s="353"/>
      <c r="CN3334" s="354"/>
      <c r="CO3334" s="354"/>
    </row>
    <row r="3335" spans="90:93" ht="16.5">
      <c r="CL3335" s="352"/>
      <c r="CM3335" s="353"/>
      <c r="CN3335" s="354"/>
      <c r="CO3335" s="354"/>
    </row>
    <row r="3336" spans="90:93" ht="16.5">
      <c r="CL3336" s="352"/>
      <c r="CM3336" s="353"/>
      <c r="CN3336" s="354"/>
      <c r="CO3336" s="354"/>
    </row>
    <row r="3337" spans="90:93" ht="16.5">
      <c r="CL3337" s="352"/>
      <c r="CM3337" s="353"/>
      <c r="CN3337" s="354"/>
      <c r="CO3337" s="354"/>
    </row>
    <row r="3338" spans="90:93" ht="16.5">
      <c r="CL3338" s="352"/>
      <c r="CM3338" s="353"/>
      <c r="CN3338" s="354"/>
      <c r="CO3338" s="354"/>
    </row>
    <row r="3339" spans="90:93" ht="16.5">
      <c r="CL3339" s="352"/>
      <c r="CM3339" s="353"/>
      <c r="CN3339" s="354"/>
      <c r="CO3339" s="354"/>
    </row>
    <row r="3340" spans="90:93" ht="16.5">
      <c r="CL3340" s="352"/>
      <c r="CM3340" s="353"/>
      <c r="CN3340" s="354"/>
      <c r="CO3340" s="354"/>
    </row>
    <row r="3341" spans="90:93" ht="16.5">
      <c r="CL3341" s="352"/>
      <c r="CM3341" s="353"/>
      <c r="CN3341" s="354"/>
      <c r="CO3341" s="354"/>
    </row>
    <row r="3342" spans="90:93" ht="16.5">
      <c r="CL3342" s="352"/>
      <c r="CM3342" s="353"/>
      <c r="CN3342" s="354"/>
      <c r="CO3342" s="354"/>
    </row>
    <row r="3343" spans="90:93" ht="16.5">
      <c r="CL3343" s="352"/>
      <c r="CM3343" s="353"/>
      <c r="CN3343" s="354"/>
      <c r="CO3343" s="354"/>
    </row>
    <row r="3344" spans="90:93" ht="16.5">
      <c r="CL3344" s="352"/>
      <c r="CM3344" s="353"/>
      <c r="CN3344" s="354"/>
      <c r="CO3344" s="354"/>
    </row>
    <row r="3345" spans="90:93" ht="16.5">
      <c r="CL3345" s="352"/>
      <c r="CM3345" s="353"/>
      <c r="CN3345" s="354"/>
      <c r="CO3345" s="354"/>
    </row>
    <row r="3346" spans="90:93" ht="16.5">
      <c r="CL3346" s="352"/>
      <c r="CM3346" s="353"/>
      <c r="CN3346" s="354"/>
      <c r="CO3346" s="354"/>
    </row>
    <row r="3347" spans="90:93" ht="16.5">
      <c r="CL3347" s="352"/>
      <c r="CM3347" s="353"/>
      <c r="CN3347" s="354"/>
      <c r="CO3347" s="354"/>
    </row>
    <row r="3348" spans="90:93" ht="16.5">
      <c r="CL3348" s="352"/>
      <c r="CM3348" s="353"/>
      <c r="CN3348" s="354"/>
      <c r="CO3348" s="354"/>
    </row>
    <row r="3349" spans="90:93" ht="16.5">
      <c r="CL3349" s="352"/>
      <c r="CM3349" s="353"/>
      <c r="CN3349" s="354"/>
      <c r="CO3349" s="354"/>
    </row>
    <row r="3350" spans="90:93" ht="16.5">
      <c r="CL3350" s="352"/>
      <c r="CM3350" s="353"/>
      <c r="CN3350" s="354"/>
      <c r="CO3350" s="354"/>
    </row>
    <row r="3351" spans="90:93" ht="16.5">
      <c r="CL3351" s="352"/>
      <c r="CM3351" s="353"/>
      <c r="CN3351" s="354"/>
      <c r="CO3351" s="354"/>
    </row>
    <row r="3352" spans="90:93" ht="16.5">
      <c r="CL3352" s="352"/>
      <c r="CM3352" s="353"/>
      <c r="CN3352" s="354"/>
      <c r="CO3352" s="354"/>
    </row>
    <row r="3353" spans="90:93" ht="16.5">
      <c r="CL3353" s="352"/>
      <c r="CM3353" s="353"/>
      <c r="CN3353" s="354"/>
      <c r="CO3353" s="354"/>
    </row>
    <row r="3354" spans="90:93" ht="16.5">
      <c r="CL3354" s="352"/>
      <c r="CM3354" s="353"/>
      <c r="CN3354" s="354"/>
      <c r="CO3354" s="354"/>
    </row>
    <row r="3355" spans="90:93" ht="16.5">
      <c r="CL3355" s="352"/>
      <c r="CM3355" s="353"/>
      <c r="CN3355" s="354"/>
      <c r="CO3355" s="354"/>
    </row>
    <row r="3356" spans="90:93" ht="16.5">
      <c r="CL3356" s="352"/>
      <c r="CM3356" s="353"/>
      <c r="CN3356" s="354"/>
      <c r="CO3356" s="354"/>
    </row>
    <row r="3357" spans="90:93" ht="16.5">
      <c r="CL3357" s="352"/>
      <c r="CM3357" s="353"/>
      <c r="CN3357" s="354"/>
      <c r="CO3357" s="354"/>
    </row>
    <row r="3358" spans="90:93" ht="16.5">
      <c r="CL3358" s="352"/>
      <c r="CM3358" s="353"/>
      <c r="CN3358" s="354"/>
      <c r="CO3358" s="354"/>
    </row>
    <row r="3359" spans="90:93" ht="16.5">
      <c r="CL3359" s="352"/>
      <c r="CM3359" s="353"/>
      <c r="CN3359" s="354"/>
      <c r="CO3359" s="354"/>
    </row>
    <row r="3360" spans="90:93" ht="16.5">
      <c r="CL3360" s="352"/>
      <c r="CM3360" s="353"/>
      <c r="CN3360" s="354"/>
      <c r="CO3360" s="354"/>
    </row>
    <row r="3361" spans="90:93" ht="16.5">
      <c r="CL3361" s="352"/>
      <c r="CM3361" s="353"/>
      <c r="CN3361" s="354"/>
      <c r="CO3361" s="354"/>
    </row>
    <row r="3362" spans="90:93" ht="16.5">
      <c r="CL3362" s="352"/>
      <c r="CM3362" s="353"/>
      <c r="CN3362" s="354"/>
      <c r="CO3362" s="354"/>
    </row>
    <row r="3363" spans="90:93" ht="16.5">
      <c r="CL3363" s="352"/>
      <c r="CM3363" s="353"/>
      <c r="CN3363" s="354"/>
      <c r="CO3363" s="354"/>
    </row>
    <row r="3364" spans="90:93" ht="16.5">
      <c r="CL3364" s="352"/>
      <c r="CM3364" s="353"/>
      <c r="CN3364" s="354"/>
      <c r="CO3364" s="354"/>
    </row>
    <row r="3365" spans="90:93" ht="16.5">
      <c r="CL3365" s="352"/>
      <c r="CM3365" s="353"/>
      <c r="CN3365" s="354"/>
      <c r="CO3365" s="354"/>
    </row>
    <row r="3366" spans="90:93" ht="16.5">
      <c r="CL3366" s="352"/>
      <c r="CM3366" s="353"/>
      <c r="CN3366" s="354"/>
      <c r="CO3366" s="354"/>
    </row>
    <row r="3367" spans="90:93" ht="16.5">
      <c r="CL3367" s="352"/>
      <c r="CM3367" s="353"/>
      <c r="CN3367" s="354"/>
      <c r="CO3367" s="354"/>
    </row>
    <row r="3368" spans="90:93" ht="16.5">
      <c r="CL3368" s="352"/>
      <c r="CM3368" s="353"/>
      <c r="CN3368" s="354"/>
      <c r="CO3368" s="354"/>
    </row>
    <row r="3369" spans="90:93" ht="16.5">
      <c r="CL3369" s="352"/>
      <c r="CM3369" s="353"/>
      <c r="CN3369" s="354"/>
      <c r="CO3369" s="354"/>
    </row>
    <row r="3370" spans="90:93" ht="16.5">
      <c r="CL3370" s="352"/>
      <c r="CM3370" s="353"/>
      <c r="CN3370" s="354"/>
      <c r="CO3370" s="354"/>
    </row>
    <row r="3371" spans="90:93" ht="16.5">
      <c r="CL3371" s="352"/>
      <c r="CM3371" s="353"/>
      <c r="CN3371" s="354"/>
      <c r="CO3371" s="354"/>
    </row>
    <row r="3372" spans="90:93" ht="16.5">
      <c r="CL3372" s="352"/>
      <c r="CM3372" s="353"/>
      <c r="CN3372" s="354"/>
      <c r="CO3372" s="354"/>
    </row>
    <row r="3373" spans="90:93" ht="16.5">
      <c r="CL3373" s="352"/>
      <c r="CM3373" s="353"/>
      <c r="CN3373" s="354"/>
      <c r="CO3373" s="354"/>
    </row>
    <row r="3374" spans="90:93" ht="16.5">
      <c r="CL3374" s="352"/>
      <c r="CM3374" s="353"/>
      <c r="CN3374" s="354"/>
      <c r="CO3374" s="354"/>
    </row>
    <row r="3375" spans="90:93" ht="16.5">
      <c r="CL3375" s="352"/>
      <c r="CM3375" s="353"/>
      <c r="CN3375" s="354"/>
      <c r="CO3375" s="354"/>
    </row>
    <row r="3376" spans="90:93" ht="16.5">
      <c r="CL3376" s="352"/>
      <c r="CM3376" s="353"/>
      <c r="CN3376" s="354"/>
      <c r="CO3376" s="354"/>
    </row>
    <row r="3377" spans="90:93" ht="16.5">
      <c r="CL3377" s="352"/>
      <c r="CM3377" s="353"/>
      <c r="CN3377" s="354"/>
      <c r="CO3377" s="354"/>
    </row>
    <row r="3378" spans="90:93" ht="16.5">
      <c r="CL3378" s="352"/>
      <c r="CM3378" s="353"/>
      <c r="CN3378" s="354"/>
      <c r="CO3378" s="354"/>
    </row>
    <row r="3379" spans="90:93" ht="16.5">
      <c r="CL3379" s="352"/>
      <c r="CM3379" s="353"/>
      <c r="CN3379" s="354"/>
      <c r="CO3379" s="354"/>
    </row>
    <row r="3380" spans="90:93" ht="16.5">
      <c r="CL3380" s="352"/>
      <c r="CM3380" s="353"/>
      <c r="CN3380" s="354"/>
      <c r="CO3380" s="354"/>
    </row>
    <row r="3381" spans="90:93" ht="16.5">
      <c r="CL3381" s="352"/>
      <c r="CM3381" s="353"/>
      <c r="CN3381" s="354"/>
      <c r="CO3381" s="354"/>
    </row>
    <row r="3382" spans="90:93" ht="16.5">
      <c r="CL3382" s="352"/>
      <c r="CM3382" s="353"/>
      <c r="CN3382" s="354"/>
      <c r="CO3382" s="354"/>
    </row>
    <row r="3383" spans="90:93" ht="16.5">
      <c r="CL3383" s="352"/>
      <c r="CM3383" s="353"/>
      <c r="CN3383" s="354"/>
      <c r="CO3383" s="354"/>
    </row>
    <row r="3384" spans="90:93" ht="16.5">
      <c r="CL3384" s="352"/>
      <c r="CM3384" s="353"/>
      <c r="CN3384" s="354"/>
      <c r="CO3384" s="354"/>
    </row>
    <row r="3385" spans="90:93" ht="16.5">
      <c r="CL3385" s="352"/>
      <c r="CM3385" s="353"/>
      <c r="CN3385" s="354"/>
      <c r="CO3385" s="354"/>
    </row>
    <row r="3386" spans="90:93" ht="16.5">
      <c r="CL3386" s="352"/>
      <c r="CM3386" s="353"/>
      <c r="CN3386" s="354"/>
      <c r="CO3386" s="354"/>
    </row>
    <row r="3387" spans="90:93" ht="16.5">
      <c r="CL3387" s="352"/>
      <c r="CM3387" s="353"/>
      <c r="CN3387" s="354"/>
      <c r="CO3387" s="354"/>
    </row>
    <row r="3388" spans="90:93" ht="16.5">
      <c r="CL3388" s="352"/>
      <c r="CM3388" s="353"/>
      <c r="CN3388" s="354"/>
      <c r="CO3388" s="354"/>
    </row>
    <row r="3389" spans="90:93" ht="16.5">
      <c r="CL3389" s="352"/>
      <c r="CM3389" s="353"/>
      <c r="CN3389" s="354"/>
      <c r="CO3389" s="354"/>
    </row>
    <row r="3390" spans="90:93" ht="16.5">
      <c r="CL3390" s="352"/>
      <c r="CM3390" s="353"/>
      <c r="CN3390" s="354"/>
      <c r="CO3390" s="354"/>
    </row>
    <row r="3391" spans="90:93" ht="16.5">
      <c r="CL3391" s="352"/>
      <c r="CM3391" s="353"/>
      <c r="CN3391" s="354"/>
      <c r="CO3391" s="354"/>
    </row>
    <row r="3392" spans="90:93" ht="16.5">
      <c r="CL3392" s="352"/>
      <c r="CM3392" s="353"/>
      <c r="CN3392" s="354"/>
      <c r="CO3392" s="354"/>
    </row>
    <row r="3393" spans="90:93" ht="16.5">
      <c r="CL3393" s="352"/>
      <c r="CM3393" s="353"/>
      <c r="CN3393" s="354"/>
      <c r="CO3393" s="354"/>
    </row>
    <row r="3394" spans="90:93" ht="16.5">
      <c r="CL3394" s="352"/>
      <c r="CM3394" s="353"/>
      <c r="CN3394" s="354"/>
      <c r="CO3394" s="354"/>
    </row>
    <row r="3395" spans="90:93" ht="16.5">
      <c r="CL3395" s="352"/>
      <c r="CM3395" s="353"/>
      <c r="CN3395" s="354"/>
      <c r="CO3395" s="354"/>
    </row>
    <row r="3396" spans="90:93" ht="16.5">
      <c r="CL3396" s="352"/>
      <c r="CM3396" s="353"/>
      <c r="CN3396" s="354"/>
      <c r="CO3396" s="354"/>
    </row>
    <row r="3397" spans="90:93" ht="16.5">
      <c r="CL3397" s="352"/>
      <c r="CM3397" s="353"/>
      <c r="CN3397" s="354"/>
      <c r="CO3397" s="354"/>
    </row>
    <row r="3398" spans="90:93" ht="16.5">
      <c r="CL3398" s="352"/>
      <c r="CM3398" s="353"/>
      <c r="CN3398" s="354"/>
      <c r="CO3398" s="354"/>
    </row>
    <row r="3399" spans="90:93" ht="16.5">
      <c r="CL3399" s="352"/>
      <c r="CM3399" s="353"/>
      <c r="CN3399" s="354"/>
      <c r="CO3399" s="354"/>
    </row>
    <row r="3400" spans="90:93" ht="16.5">
      <c r="CL3400" s="352"/>
      <c r="CM3400" s="353"/>
      <c r="CN3400" s="354"/>
      <c r="CO3400" s="354"/>
    </row>
    <row r="3401" spans="90:93" ht="16.5">
      <c r="CL3401" s="352"/>
      <c r="CM3401" s="353"/>
      <c r="CN3401" s="354"/>
      <c r="CO3401" s="354"/>
    </row>
    <row r="3402" spans="90:93" ht="16.5">
      <c r="CL3402" s="352"/>
      <c r="CM3402" s="353"/>
      <c r="CN3402" s="354"/>
      <c r="CO3402" s="354"/>
    </row>
    <row r="3403" spans="90:93" ht="16.5">
      <c r="CL3403" s="352"/>
      <c r="CM3403" s="353"/>
      <c r="CN3403" s="354"/>
      <c r="CO3403" s="354"/>
    </row>
    <row r="3404" spans="90:93" ht="16.5">
      <c r="CL3404" s="352"/>
      <c r="CM3404" s="353"/>
      <c r="CN3404" s="354"/>
      <c r="CO3404" s="354"/>
    </row>
    <row r="3405" spans="90:93" ht="16.5">
      <c r="CL3405" s="352"/>
      <c r="CM3405" s="353"/>
      <c r="CN3405" s="354"/>
      <c r="CO3405" s="354"/>
    </row>
    <row r="3406" spans="90:93" ht="16.5">
      <c r="CL3406" s="352"/>
      <c r="CM3406" s="353"/>
      <c r="CN3406" s="354"/>
      <c r="CO3406" s="354"/>
    </row>
    <row r="3407" spans="90:93" ht="16.5">
      <c r="CL3407" s="352"/>
      <c r="CM3407" s="353"/>
      <c r="CN3407" s="354"/>
      <c r="CO3407" s="354"/>
    </row>
    <row r="3408" spans="90:93" ht="16.5">
      <c r="CL3408" s="352"/>
      <c r="CM3408" s="353"/>
      <c r="CN3408" s="354"/>
      <c r="CO3408" s="354"/>
    </row>
    <row r="3409" spans="90:93" ht="16.5">
      <c r="CL3409" s="352"/>
      <c r="CM3409" s="353"/>
      <c r="CN3409" s="354"/>
      <c r="CO3409" s="354"/>
    </row>
    <row r="3410" spans="90:93" ht="16.5">
      <c r="CL3410" s="352"/>
      <c r="CM3410" s="353"/>
      <c r="CN3410" s="354"/>
      <c r="CO3410" s="354"/>
    </row>
    <row r="3411" spans="90:93" ht="16.5">
      <c r="CL3411" s="352"/>
      <c r="CM3411" s="353"/>
      <c r="CN3411" s="354"/>
      <c r="CO3411" s="354"/>
    </row>
    <row r="3412" spans="90:93" ht="16.5">
      <c r="CL3412" s="352"/>
      <c r="CM3412" s="353"/>
      <c r="CN3412" s="354"/>
      <c r="CO3412" s="354"/>
    </row>
    <row r="3413" spans="90:93" ht="16.5">
      <c r="CL3413" s="352"/>
      <c r="CM3413" s="353"/>
      <c r="CN3413" s="354"/>
      <c r="CO3413" s="354"/>
    </row>
    <row r="3414" spans="90:93" ht="16.5">
      <c r="CL3414" s="352"/>
      <c r="CM3414" s="353"/>
      <c r="CN3414" s="354"/>
      <c r="CO3414" s="354"/>
    </row>
    <row r="3415" spans="90:93" ht="16.5">
      <c r="CL3415" s="352"/>
      <c r="CM3415" s="353"/>
      <c r="CN3415" s="354"/>
      <c r="CO3415" s="354"/>
    </row>
    <row r="3416" spans="90:93" ht="16.5">
      <c r="CL3416" s="352"/>
      <c r="CM3416" s="353"/>
      <c r="CN3416" s="354"/>
      <c r="CO3416" s="354"/>
    </row>
    <row r="3417" spans="90:93" ht="16.5">
      <c r="CL3417" s="352"/>
      <c r="CM3417" s="353"/>
      <c r="CN3417" s="354"/>
      <c r="CO3417" s="354"/>
    </row>
    <row r="3418" spans="90:93" ht="16.5">
      <c r="CL3418" s="352"/>
      <c r="CM3418" s="353"/>
      <c r="CN3418" s="354"/>
      <c r="CO3418" s="354"/>
    </row>
    <row r="3419" spans="90:93" ht="16.5">
      <c r="CL3419" s="352"/>
      <c r="CM3419" s="353"/>
      <c r="CN3419" s="354"/>
      <c r="CO3419" s="354"/>
    </row>
    <row r="3420" spans="90:93" ht="16.5">
      <c r="CL3420" s="352"/>
      <c r="CM3420" s="353"/>
      <c r="CN3420" s="354"/>
      <c r="CO3420" s="354"/>
    </row>
    <row r="3421" spans="90:93" ht="16.5">
      <c r="CL3421" s="352"/>
      <c r="CM3421" s="353"/>
      <c r="CN3421" s="354"/>
      <c r="CO3421" s="354"/>
    </row>
    <row r="3422" spans="90:93" ht="16.5">
      <c r="CL3422" s="352"/>
      <c r="CM3422" s="353"/>
      <c r="CN3422" s="354"/>
      <c r="CO3422" s="354"/>
    </row>
    <row r="3423" spans="90:93" ht="16.5">
      <c r="CL3423" s="352"/>
      <c r="CM3423" s="353"/>
      <c r="CN3423" s="354"/>
      <c r="CO3423" s="354"/>
    </row>
    <row r="3424" spans="90:93" ht="16.5">
      <c r="CL3424" s="352"/>
      <c r="CM3424" s="353"/>
      <c r="CN3424" s="354"/>
      <c r="CO3424" s="354"/>
    </row>
    <row r="3425" spans="90:93" ht="16.5">
      <c r="CL3425" s="352"/>
      <c r="CM3425" s="353"/>
      <c r="CN3425" s="354"/>
      <c r="CO3425" s="354"/>
    </row>
    <row r="3426" spans="90:93" ht="16.5">
      <c r="CL3426" s="352"/>
      <c r="CM3426" s="353"/>
      <c r="CN3426" s="354"/>
      <c r="CO3426" s="354"/>
    </row>
    <row r="3427" spans="90:93" ht="16.5">
      <c r="CL3427" s="352"/>
      <c r="CM3427" s="353"/>
      <c r="CN3427" s="354"/>
      <c r="CO3427" s="354"/>
    </row>
    <row r="3428" spans="90:93" ht="16.5">
      <c r="CL3428" s="352"/>
      <c r="CM3428" s="353"/>
      <c r="CN3428" s="354"/>
      <c r="CO3428" s="354"/>
    </row>
    <row r="3429" spans="90:93" ht="16.5">
      <c r="CL3429" s="352"/>
      <c r="CM3429" s="353"/>
      <c r="CN3429" s="354"/>
      <c r="CO3429" s="354"/>
    </row>
    <row r="3430" spans="90:93" ht="16.5">
      <c r="CL3430" s="352"/>
      <c r="CM3430" s="353"/>
      <c r="CN3430" s="354"/>
      <c r="CO3430" s="354"/>
    </row>
    <row r="3431" spans="90:93" ht="16.5">
      <c r="CL3431" s="352"/>
      <c r="CM3431" s="353"/>
      <c r="CN3431" s="354"/>
      <c r="CO3431" s="354"/>
    </row>
    <row r="3432" spans="90:93" ht="16.5">
      <c r="CL3432" s="352"/>
      <c r="CM3432" s="353"/>
      <c r="CN3432" s="354"/>
      <c r="CO3432" s="354"/>
    </row>
    <row r="3433" spans="90:93" ht="16.5">
      <c r="CL3433" s="352"/>
      <c r="CM3433" s="353"/>
      <c r="CN3433" s="354"/>
      <c r="CO3433" s="354"/>
    </row>
    <row r="3434" spans="90:93" ht="16.5">
      <c r="CL3434" s="352"/>
      <c r="CM3434" s="353"/>
      <c r="CN3434" s="354"/>
      <c r="CO3434" s="354"/>
    </row>
    <row r="3435" spans="90:93" ht="16.5">
      <c r="CL3435" s="352"/>
      <c r="CM3435" s="353"/>
      <c r="CN3435" s="354"/>
      <c r="CO3435" s="354"/>
    </row>
    <row r="3436" spans="90:93" ht="16.5">
      <c r="CL3436" s="352"/>
      <c r="CM3436" s="353"/>
      <c r="CN3436" s="354"/>
      <c r="CO3436" s="354"/>
    </row>
    <row r="3437" spans="90:93" ht="16.5">
      <c r="CL3437" s="352"/>
      <c r="CM3437" s="353"/>
      <c r="CN3437" s="354"/>
      <c r="CO3437" s="354"/>
    </row>
    <row r="3438" spans="90:93" ht="16.5">
      <c r="CL3438" s="352"/>
      <c r="CM3438" s="353"/>
      <c r="CN3438" s="354"/>
      <c r="CO3438" s="354"/>
    </row>
    <row r="3439" spans="90:93" ht="16.5">
      <c r="CL3439" s="352"/>
      <c r="CM3439" s="353"/>
      <c r="CN3439" s="354"/>
      <c r="CO3439" s="354"/>
    </row>
    <row r="3440" spans="90:93" ht="16.5">
      <c r="CL3440" s="352"/>
      <c r="CM3440" s="353"/>
      <c r="CN3440" s="354"/>
      <c r="CO3440" s="354"/>
    </row>
    <row r="3441" spans="90:93" ht="16.5">
      <c r="CL3441" s="352"/>
      <c r="CM3441" s="353"/>
      <c r="CN3441" s="354"/>
      <c r="CO3441" s="354"/>
    </row>
    <row r="3442" spans="90:93" ht="16.5">
      <c r="CL3442" s="352"/>
      <c r="CM3442" s="353"/>
      <c r="CN3442" s="354"/>
      <c r="CO3442" s="354"/>
    </row>
    <row r="3443" spans="90:93" ht="16.5">
      <c r="CL3443" s="352"/>
      <c r="CM3443" s="353"/>
      <c r="CN3443" s="354"/>
      <c r="CO3443" s="354"/>
    </row>
    <row r="3444" spans="90:93" ht="16.5">
      <c r="CL3444" s="352"/>
      <c r="CM3444" s="353"/>
      <c r="CN3444" s="354"/>
      <c r="CO3444" s="354"/>
    </row>
    <row r="3445" spans="90:93" ht="16.5">
      <c r="CL3445" s="352"/>
      <c r="CM3445" s="353"/>
      <c r="CN3445" s="354"/>
      <c r="CO3445" s="354"/>
    </row>
    <row r="3446" spans="90:93" ht="16.5">
      <c r="CL3446" s="352"/>
      <c r="CM3446" s="353"/>
      <c r="CN3446" s="354"/>
      <c r="CO3446" s="354"/>
    </row>
    <row r="3447" spans="90:93" ht="16.5">
      <c r="CL3447" s="352"/>
      <c r="CM3447" s="353"/>
      <c r="CN3447" s="354"/>
      <c r="CO3447" s="354"/>
    </row>
    <row r="3448" spans="90:93" ht="16.5">
      <c r="CL3448" s="352"/>
      <c r="CM3448" s="353"/>
      <c r="CN3448" s="354"/>
      <c r="CO3448" s="354"/>
    </row>
    <row r="3449" spans="90:93" ht="16.5">
      <c r="CL3449" s="352"/>
      <c r="CM3449" s="353"/>
      <c r="CN3449" s="354"/>
      <c r="CO3449" s="354"/>
    </row>
    <row r="3450" spans="90:93" ht="16.5">
      <c r="CL3450" s="352"/>
      <c r="CM3450" s="353"/>
      <c r="CN3450" s="354"/>
      <c r="CO3450" s="354"/>
    </row>
    <row r="3451" spans="90:93" ht="16.5">
      <c r="CL3451" s="352"/>
      <c r="CM3451" s="353"/>
      <c r="CN3451" s="354"/>
      <c r="CO3451" s="354"/>
    </row>
    <row r="3452" spans="90:93" ht="16.5">
      <c r="CL3452" s="352"/>
      <c r="CM3452" s="353"/>
      <c r="CN3452" s="354"/>
      <c r="CO3452" s="354"/>
    </row>
    <row r="3453" spans="90:93" ht="16.5">
      <c r="CL3453" s="352"/>
      <c r="CM3453" s="353"/>
      <c r="CN3453" s="354"/>
      <c r="CO3453" s="354"/>
    </row>
    <row r="3454" spans="90:93" ht="16.5">
      <c r="CL3454" s="352"/>
      <c r="CM3454" s="353"/>
      <c r="CN3454" s="354"/>
      <c r="CO3454" s="354"/>
    </row>
    <row r="3455" spans="90:93" ht="16.5">
      <c r="CL3455" s="352"/>
      <c r="CM3455" s="353"/>
      <c r="CN3455" s="354"/>
      <c r="CO3455" s="354"/>
    </row>
    <row r="3456" spans="90:93" ht="16.5">
      <c r="CL3456" s="352"/>
      <c r="CM3456" s="353"/>
      <c r="CN3456" s="354"/>
      <c r="CO3456" s="354"/>
    </row>
    <row r="3457" spans="90:93" ht="16.5">
      <c r="CL3457" s="352"/>
      <c r="CM3457" s="353"/>
      <c r="CN3457" s="354"/>
      <c r="CO3457" s="354"/>
    </row>
    <row r="3458" spans="90:93" ht="16.5">
      <c r="CL3458" s="352"/>
      <c r="CM3458" s="353"/>
      <c r="CN3458" s="354"/>
      <c r="CO3458" s="354"/>
    </row>
    <row r="3459" spans="90:93" ht="16.5">
      <c r="CL3459" s="352"/>
      <c r="CM3459" s="353"/>
      <c r="CN3459" s="354"/>
      <c r="CO3459" s="354"/>
    </row>
    <row r="3460" spans="90:93" ht="16.5">
      <c r="CL3460" s="352"/>
      <c r="CM3460" s="353"/>
      <c r="CN3460" s="354"/>
      <c r="CO3460" s="354"/>
    </row>
    <row r="3461" spans="90:93" ht="16.5">
      <c r="CL3461" s="352"/>
      <c r="CM3461" s="353"/>
      <c r="CN3461" s="354"/>
      <c r="CO3461" s="354"/>
    </row>
    <row r="3462" spans="90:93" ht="16.5">
      <c r="CL3462" s="352"/>
      <c r="CM3462" s="353"/>
      <c r="CN3462" s="354"/>
      <c r="CO3462" s="354"/>
    </row>
    <row r="3463" spans="90:93" ht="16.5">
      <c r="CL3463" s="352"/>
      <c r="CM3463" s="353"/>
      <c r="CN3463" s="354"/>
      <c r="CO3463" s="354"/>
    </row>
    <row r="3464" spans="90:93" ht="16.5">
      <c r="CL3464" s="352"/>
      <c r="CM3464" s="353"/>
      <c r="CN3464" s="354"/>
      <c r="CO3464" s="354"/>
    </row>
    <row r="3465" spans="90:93" ht="16.5">
      <c r="CL3465" s="352"/>
      <c r="CM3465" s="353"/>
      <c r="CN3465" s="354"/>
      <c r="CO3465" s="354"/>
    </row>
    <row r="3466" spans="90:93" ht="16.5">
      <c r="CL3466" s="352"/>
      <c r="CM3466" s="353"/>
      <c r="CN3466" s="354"/>
      <c r="CO3466" s="354"/>
    </row>
    <row r="3467" spans="90:93" ht="16.5">
      <c r="CL3467" s="352"/>
      <c r="CM3467" s="353"/>
      <c r="CN3467" s="354"/>
      <c r="CO3467" s="354"/>
    </row>
    <row r="3468" spans="90:93" ht="16.5">
      <c r="CL3468" s="352"/>
      <c r="CM3468" s="353"/>
      <c r="CN3468" s="354"/>
      <c r="CO3468" s="354"/>
    </row>
    <row r="3469" spans="90:93" ht="16.5">
      <c r="CL3469" s="352"/>
      <c r="CM3469" s="353"/>
      <c r="CN3469" s="354"/>
      <c r="CO3469" s="354"/>
    </row>
    <row r="3470" spans="90:93" ht="16.5">
      <c r="CL3470" s="352"/>
      <c r="CM3470" s="353"/>
      <c r="CN3470" s="354"/>
      <c r="CO3470" s="354"/>
    </row>
    <row r="3471" spans="90:93" ht="16.5">
      <c r="CL3471" s="352"/>
      <c r="CM3471" s="353"/>
      <c r="CN3471" s="354"/>
      <c r="CO3471" s="354"/>
    </row>
    <row r="3472" spans="90:93" ht="16.5">
      <c r="CL3472" s="352"/>
      <c r="CM3472" s="353"/>
      <c r="CN3472" s="354"/>
      <c r="CO3472" s="354"/>
    </row>
    <row r="3473" spans="90:93" ht="16.5">
      <c r="CL3473" s="352"/>
      <c r="CM3473" s="353"/>
      <c r="CN3473" s="354"/>
      <c r="CO3473" s="354"/>
    </row>
    <row r="3474" spans="90:93" ht="16.5">
      <c r="CL3474" s="352"/>
      <c r="CM3474" s="353"/>
      <c r="CN3474" s="354"/>
      <c r="CO3474" s="354"/>
    </row>
    <row r="3475" spans="90:93" ht="16.5">
      <c r="CL3475" s="352"/>
      <c r="CM3475" s="353"/>
      <c r="CN3475" s="354"/>
      <c r="CO3475" s="354"/>
    </row>
    <row r="3476" spans="90:93" ht="16.5">
      <c r="CL3476" s="352"/>
      <c r="CM3476" s="353"/>
      <c r="CN3476" s="354"/>
      <c r="CO3476" s="354"/>
    </row>
    <row r="3477" spans="90:93" ht="16.5">
      <c r="CL3477" s="352"/>
      <c r="CM3477" s="353"/>
      <c r="CN3477" s="354"/>
      <c r="CO3477" s="354"/>
    </row>
    <row r="3478" spans="90:93" ht="16.5">
      <c r="CL3478" s="352"/>
      <c r="CM3478" s="353"/>
      <c r="CN3478" s="354"/>
      <c r="CO3478" s="354"/>
    </row>
    <row r="3479" spans="90:93" ht="16.5">
      <c r="CL3479" s="352"/>
      <c r="CM3479" s="353"/>
      <c r="CN3479" s="354"/>
      <c r="CO3479" s="354"/>
    </row>
    <row r="3480" spans="90:93" ht="16.5">
      <c r="CL3480" s="352"/>
      <c r="CM3480" s="353"/>
      <c r="CN3480" s="354"/>
      <c r="CO3480" s="354"/>
    </row>
    <row r="3481" spans="90:93" ht="16.5">
      <c r="CL3481" s="352"/>
      <c r="CM3481" s="353"/>
      <c r="CN3481" s="354"/>
      <c r="CO3481" s="354"/>
    </row>
    <row r="3482" spans="90:93" ht="16.5">
      <c r="CL3482" s="352"/>
      <c r="CM3482" s="353"/>
      <c r="CN3482" s="354"/>
      <c r="CO3482" s="354"/>
    </row>
    <row r="3483" spans="90:93" ht="16.5">
      <c r="CL3483" s="352"/>
      <c r="CM3483" s="353"/>
      <c r="CN3483" s="354"/>
      <c r="CO3483" s="354"/>
    </row>
    <row r="3484" spans="90:93" ht="16.5">
      <c r="CL3484" s="352"/>
      <c r="CM3484" s="353"/>
      <c r="CN3484" s="354"/>
      <c r="CO3484" s="354"/>
    </row>
    <row r="3485" spans="90:93" ht="16.5">
      <c r="CL3485" s="352"/>
      <c r="CM3485" s="353"/>
      <c r="CN3485" s="354"/>
      <c r="CO3485" s="354"/>
    </row>
    <row r="3486" spans="90:93" ht="16.5">
      <c r="CL3486" s="352"/>
      <c r="CM3486" s="353"/>
      <c r="CN3486" s="354"/>
      <c r="CO3486" s="354"/>
    </row>
    <row r="3487" spans="90:93" ht="16.5">
      <c r="CL3487" s="352"/>
      <c r="CM3487" s="353"/>
      <c r="CN3487" s="354"/>
      <c r="CO3487" s="354"/>
    </row>
    <row r="3488" spans="90:93" ht="16.5">
      <c r="CL3488" s="352"/>
      <c r="CM3488" s="353"/>
      <c r="CN3488" s="354"/>
      <c r="CO3488" s="354"/>
    </row>
    <row r="3489" spans="90:93" ht="16.5">
      <c r="CL3489" s="352"/>
      <c r="CM3489" s="353"/>
      <c r="CN3489" s="354"/>
      <c r="CO3489" s="354"/>
    </row>
    <row r="3490" spans="90:93" ht="16.5">
      <c r="CL3490" s="352"/>
      <c r="CM3490" s="353"/>
      <c r="CN3490" s="354"/>
      <c r="CO3490" s="354"/>
    </row>
    <row r="3491" spans="90:93" ht="16.5">
      <c r="CL3491" s="352"/>
      <c r="CM3491" s="353"/>
      <c r="CN3491" s="354"/>
      <c r="CO3491" s="354"/>
    </row>
    <row r="3492" spans="90:93" ht="16.5">
      <c r="CL3492" s="352"/>
      <c r="CM3492" s="353"/>
      <c r="CN3492" s="354"/>
      <c r="CO3492" s="354"/>
    </row>
    <row r="3493" spans="90:93" ht="16.5">
      <c r="CL3493" s="352"/>
      <c r="CM3493" s="353"/>
      <c r="CN3493" s="354"/>
      <c r="CO3493" s="354"/>
    </row>
    <row r="3494" spans="90:93" ht="16.5">
      <c r="CL3494" s="352"/>
      <c r="CM3494" s="353"/>
      <c r="CN3494" s="354"/>
      <c r="CO3494" s="354"/>
    </row>
    <row r="3495" spans="90:93" ht="16.5">
      <c r="CL3495" s="352"/>
      <c r="CM3495" s="353"/>
      <c r="CN3495" s="354"/>
      <c r="CO3495" s="354"/>
    </row>
    <row r="3496" spans="90:93" ht="16.5">
      <c r="CL3496" s="352"/>
      <c r="CM3496" s="353"/>
      <c r="CN3496" s="354"/>
      <c r="CO3496" s="354"/>
    </row>
    <row r="3497" spans="90:93" ht="16.5">
      <c r="CL3497" s="352"/>
      <c r="CM3497" s="353"/>
      <c r="CN3497" s="354"/>
      <c r="CO3497" s="354"/>
    </row>
    <row r="3498" spans="90:93" ht="16.5">
      <c r="CL3498" s="352"/>
      <c r="CM3498" s="353"/>
      <c r="CN3498" s="354"/>
      <c r="CO3498" s="354"/>
    </row>
    <row r="3499" spans="90:93" ht="16.5">
      <c r="CL3499" s="352"/>
      <c r="CM3499" s="353"/>
      <c r="CN3499" s="354"/>
      <c r="CO3499" s="354"/>
    </row>
    <row r="3500" spans="90:93" ht="16.5">
      <c r="CL3500" s="352"/>
      <c r="CM3500" s="353"/>
      <c r="CN3500" s="354"/>
      <c r="CO3500" s="354"/>
    </row>
    <row r="3501" spans="90:93" ht="16.5">
      <c r="CL3501" s="352"/>
      <c r="CM3501" s="353"/>
      <c r="CN3501" s="354"/>
      <c r="CO3501" s="354"/>
    </row>
    <row r="3502" spans="90:93" ht="16.5">
      <c r="CL3502" s="352"/>
      <c r="CM3502" s="353"/>
      <c r="CN3502" s="354"/>
      <c r="CO3502" s="354"/>
    </row>
    <row r="3503" spans="90:93" ht="16.5">
      <c r="CL3503" s="352"/>
      <c r="CM3503" s="353"/>
      <c r="CN3503" s="354"/>
      <c r="CO3503" s="354"/>
    </row>
    <row r="3504" spans="90:93" ht="16.5">
      <c r="CL3504" s="352"/>
      <c r="CM3504" s="353"/>
      <c r="CN3504" s="354"/>
      <c r="CO3504" s="354"/>
    </row>
    <row r="3505" spans="90:93" ht="16.5">
      <c r="CL3505" s="352"/>
      <c r="CM3505" s="353"/>
      <c r="CN3505" s="354"/>
      <c r="CO3505" s="354"/>
    </row>
    <row r="3506" spans="90:93" ht="16.5">
      <c r="CL3506" s="352"/>
      <c r="CM3506" s="353"/>
      <c r="CN3506" s="354"/>
      <c r="CO3506" s="354"/>
    </row>
    <row r="3507" spans="90:93" ht="16.5">
      <c r="CL3507" s="352"/>
      <c r="CM3507" s="353"/>
      <c r="CN3507" s="354"/>
      <c r="CO3507" s="354"/>
    </row>
    <row r="3508" spans="90:93" ht="16.5">
      <c r="CL3508" s="352"/>
      <c r="CM3508" s="353"/>
      <c r="CN3508" s="354"/>
      <c r="CO3508" s="354"/>
    </row>
    <row r="3509" spans="90:93" ht="16.5">
      <c r="CL3509" s="352"/>
      <c r="CM3509" s="353"/>
      <c r="CN3509" s="354"/>
      <c r="CO3509" s="354"/>
    </row>
    <row r="3510" spans="90:93" ht="16.5">
      <c r="CL3510" s="352"/>
      <c r="CM3510" s="353"/>
      <c r="CN3510" s="354"/>
      <c r="CO3510" s="354"/>
    </row>
    <row r="3511" spans="90:93" ht="16.5">
      <c r="CL3511" s="352"/>
      <c r="CM3511" s="353"/>
      <c r="CN3511" s="354"/>
      <c r="CO3511" s="354"/>
    </row>
    <row r="3512" spans="90:93" ht="16.5">
      <c r="CL3512" s="352"/>
      <c r="CM3512" s="353"/>
      <c r="CN3512" s="354"/>
      <c r="CO3512" s="354"/>
    </row>
    <row r="3513" spans="90:93" ht="16.5">
      <c r="CL3513" s="352"/>
      <c r="CM3513" s="353"/>
      <c r="CN3513" s="354"/>
      <c r="CO3513" s="354"/>
    </row>
    <row r="3514" spans="90:93" ht="16.5">
      <c r="CL3514" s="352"/>
      <c r="CM3514" s="353"/>
      <c r="CN3514" s="354"/>
      <c r="CO3514" s="354"/>
    </row>
    <row r="3515" spans="90:93" ht="16.5">
      <c r="CL3515" s="352"/>
      <c r="CM3515" s="353"/>
      <c r="CN3515" s="354"/>
      <c r="CO3515" s="354"/>
    </row>
    <row r="3516" spans="90:93" ht="16.5">
      <c r="CL3516" s="352"/>
      <c r="CM3516" s="353"/>
      <c r="CN3516" s="354"/>
      <c r="CO3516" s="354"/>
    </row>
    <row r="3517" spans="90:93" ht="16.5">
      <c r="CL3517" s="352"/>
      <c r="CM3517" s="353"/>
      <c r="CN3517" s="354"/>
      <c r="CO3517" s="354"/>
    </row>
    <row r="3518" spans="90:93" ht="16.5">
      <c r="CL3518" s="352"/>
      <c r="CM3518" s="353"/>
      <c r="CN3518" s="354"/>
      <c r="CO3518" s="354"/>
    </row>
    <row r="3519" spans="90:93" ht="16.5">
      <c r="CL3519" s="352"/>
      <c r="CM3519" s="353"/>
      <c r="CN3519" s="354"/>
      <c r="CO3519" s="354"/>
    </row>
    <row r="3520" spans="90:93" ht="16.5">
      <c r="CL3520" s="352"/>
      <c r="CM3520" s="353"/>
      <c r="CN3520" s="354"/>
      <c r="CO3520" s="354"/>
    </row>
    <row r="3521" spans="90:93" ht="16.5">
      <c r="CL3521" s="352"/>
      <c r="CM3521" s="353"/>
      <c r="CN3521" s="354"/>
      <c r="CO3521" s="354"/>
    </row>
    <row r="3522" spans="90:93" ht="16.5">
      <c r="CL3522" s="352"/>
      <c r="CM3522" s="353"/>
      <c r="CN3522" s="354"/>
      <c r="CO3522" s="354"/>
    </row>
    <row r="3523" spans="90:93" ht="16.5">
      <c r="CL3523" s="352"/>
      <c r="CM3523" s="353"/>
      <c r="CN3523" s="354"/>
      <c r="CO3523" s="354"/>
    </row>
    <row r="3524" spans="90:93" ht="16.5">
      <c r="CL3524" s="352"/>
      <c r="CM3524" s="353"/>
      <c r="CN3524" s="354"/>
      <c r="CO3524" s="354"/>
    </row>
    <row r="3525" spans="90:93" ht="16.5">
      <c r="CL3525" s="352"/>
      <c r="CM3525" s="353"/>
      <c r="CN3525" s="354"/>
      <c r="CO3525" s="354"/>
    </row>
    <row r="3526" spans="90:93" ht="16.5">
      <c r="CL3526" s="352"/>
      <c r="CM3526" s="353"/>
      <c r="CN3526" s="354"/>
      <c r="CO3526" s="354"/>
    </row>
    <row r="3527" spans="90:93" ht="16.5">
      <c r="CL3527" s="352"/>
      <c r="CM3527" s="353"/>
      <c r="CN3527" s="354"/>
      <c r="CO3527" s="354"/>
    </row>
    <row r="3528" spans="90:93" ht="16.5">
      <c r="CL3528" s="352"/>
      <c r="CM3528" s="353"/>
      <c r="CN3528" s="354"/>
      <c r="CO3528" s="354"/>
    </row>
    <row r="3529" spans="90:93" ht="16.5">
      <c r="CL3529" s="352"/>
      <c r="CM3529" s="353"/>
      <c r="CN3529" s="354"/>
      <c r="CO3529" s="354"/>
    </row>
    <row r="3530" spans="90:93" ht="16.5">
      <c r="CL3530" s="352"/>
      <c r="CM3530" s="353"/>
      <c r="CN3530" s="354"/>
      <c r="CO3530" s="354"/>
    </row>
    <row r="3531" spans="90:93" ht="16.5">
      <c r="CL3531" s="352"/>
      <c r="CM3531" s="353"/>
      <c r="CN3531" s="354"/>
      <c r="CO3531" s="354"/>
    </row>
    <row r="3532" spans="90:93" ht="16.5">
      <c r="CL3532" s="352"/>
      <c r="CM3532" s="353"/>
      <c r="CN3532" s="354"/>
      <c r="CO3532" s="354"/>
    </row>
    <row r="3533" spans="90:93" ht="16.5">
      <c r="CL3533" s="352"/>
      <c r="CM3533" s="353"/>
      <c r="CN3533" s="354"/>
      <c r="CO3533" s="354"/>
    </row>
    <row r="3534" spans="90:93" ht="16.5">
      <c r="CL3534" s="352"/>
      <c r="CM3534" s="353"/>
      <c r="CN3534" s="354"/>
      <c r="CO3534" s="354"/>
    </row>
    <row r="3535" spans="90:93" ht="16.5">
      <c r="CL3535" s="352"/>
      <c r="CM3535" s="353"/>
      <c r="CN3535" s="354"/>
      <c r="CO3535" s="354"/>
    </row>
    <row r="3536" spans="90:93" ht="16.5">
      <c r="CL3536" s="352"/>
      <c r="CM3536" s="353"/>
      <c r="CN3536" s="354"/>
      <c r="CO3536" s="354"/>
    </row>
    <row r="3537" spans="90:93" ht="16.5">
      <c r="CL3537" s="352"/>
      <c r="CM3537" s="353"/>
      <c r="CN3537" s="354"/>
      <c r="CO3537" s="354"/>
    </row>
    <row r="3538" spans="90:93" ht="16.5">
      <c r="CL3538" s="352"/>
      <c r="CM3538" s="353"/>
      <c r="CN3538" s="354"/>
      <c r="CO3538" s="354"/>
    </row>
    <row r="3539" spans="90:93" ht="16.5">
      <c r="CL3539" s="352"/>
      <c r="CM3539" s="353"/>
      <c r="CN3539" s="354"/>
      <c r="CO3539" s="354"/>
    </row>
    <row r="3540" spans="90:93" ht="16.5">
      <c r="CL3540" s="352"/>
      <c r="CM3540" s="353"/>
      <c r="CN3540" s="354"/>
      <c r="CO3540" s="354"/>
    </row>
    <row r="3541" spans="90:93" ht="16.5">
      <c r="CL3541" s="352"/>
      <c r="CM3541" s="353"/>
      <c r="CN3541" s="354"/>
      <c r="CO3541" s="354"/>
    </row>
    <row r="3542" spans="90:93" ht="16.5">
      <c r="CL3542" s="352"/>
      <c r="CM3542" s="353"/>
      <c r="CN3542" s="354"/>
      <c r="CO3542" s="354"/>
    </row>
    <row r="3543" spans="90:93" ht="16.5">
      <c r="CL3543" s="352"/>
      <c r="CM3543" s="353"/>
      <c r="CN3543" s="354"/>
      <c r="CO3543" s="354"/>
    </row>
    <row r="3544" spans="90:93" ht="16.5">
      <c r="CL3544" s="352"/>
      <c r="CM3544" s="353"/>
      <c r="CN3544" s="354"/>
      <c r="CO3544" s="354"/>
    </row>
    <row r="3545" spans="90:93" ht="16.5">
      <c r="CL3545" s="352"/>
      <c r="CM3545" s="353"/>
      <c r="CN3545" s="354"/>
      <c r="CO3545" s="354"/>
    </row>
    <row r="3546" spans="90:93" ht="16.5">
      <c r="CL3546" s="352"/>
      <c r="CM3546" s="353"/>
      <c r="CN3546" s="354"/>
      <c r="CO3546" s="354"/>
    </row>
    <row r="3547" spans="90:93" ht="16.5">
      <c r="CL3547" s="352"/>
      <c r="CM3547" s="353"/>
      <c r="CN3547" s="354"/>
      <c r="CO3547" s="354"/>
    </row>
    <row r="3548" spans="90:93" ht="16.5">
      <c r="CL3548" s="352"/>
      <c r="CM3548" s="353"/>
      <c r="CN3548" s="354"/>
      <c r="CO3548" s="354"/>
    </row>
    <row r="3549" spans="90:93" ht="16.5">
      <c r="CL3549" s="352"/>
      <c r="CM3549" s="353"/>
      <c r="CN3549" s="354"/>
      <c r="CO3549" s="354"/>
    </row>
    <row r="3550" spans="90:93" ht="16.5">
      <c r="CL3550" s="352"/>
      <c r="CM3550" s="353"/>
      <c r="CN3550" s="354"/>
      <c r="CO3550" s="354"/>
    </row>
    <row r="3551" spans="90:93" ht="16.5">
      <c r="CL3551" s="352"/>
      <c r="CM3551" s="353"/>
      <c r="CN3551" s="354"/>
      <c r="CO3551" s="354"/>
    </row>
    <row r="3552" spans="90:93" ht="16.5">
      <c r="CL3552" s="352"/>
      <c r="CM3552" s="353"/>
      <c r="CN3552" s="354"/>
      <c r="CO3552" s="354"/>
    </row>
    <row r="3553" spans="90:93" ht="16.5">
      <c r="CL3553" s="352"/>
      <c r="CM3553" s="353"/>
      <c r="CN3553" s="354"/>
      <c r="CO3553" s="354"/>
    </row>
    <row r="3554" spans="90:93" ht="16.5">
      <c r="CL3554" s="352"/>
      <c r="CM3554" s="353"/>
      <c r="CN3554" s="354"/>
      <c r="CO3554" s="354"/>
    </row>
    <row r="3555" spans="90:93" ht="16.5">
      <c r="CL3555" s="352"/>
      <c r="CM3555" s="353"/>
      <c r="CN3555" s="354"/>
      <c r="CO3555" s="354"/>
    </row>
    <row r="3556" spans="90:93" ht="16.5">
      <c r="CL3556" s="352"/>
      <c r="CM3556" s="353"/>
      <c r="CN3556" s="354"/>
      <c r="CO3556" s="354"/>
    </row>
    <row r="3557" spans="90:93" ht="16.5">
      <c r="CL3557" s="352"/>
      <c r="CM3557" s="353"/>
      <c r="CN3557" s="354"/>
      <c r="CO3557" s="354"/>
    </row>
    <row r="3558" spans="90:93" ht="16.5">
      <c r="CL3558" s="352"/>
      <c r="CM3558" s="353"/>
      <c r="CN3558" s="354"/>
      <c r="CO3558" s="354"/>
    </row>
    <row r="3559" spans="90:93" ht="16.5">
      <c r="CL3559" s="352"/>
      <c r="CM3559" s="353"/>
      <c r="CN3559" s="354"/>
      <c r="CO3559" s="354"/>
    </row>
    <row r="3560" spans="90:93" ht="16.5">
      <c r="CL3560" s="352"/>
      <c r="CM3560" s="353"/>
      <c r="CN3560" s="354"/>
      <c r="CO3560" s="354"/>
    </row>
    <row r="3561" spans="90:93" ht="16.5">
      <c r="CL3561" s="352"/>
      <c r="CM3561" s="353"/>
      <c r="CN3561" s="354"/>
      <c r="CO3561" s="354"/>
    </row>
    <row r="3562" spans="90:93" ht="16.5">
      <c r="CL3562" s="352"/>
      <c r="CM3562" s="353"/>
      <c r="CN3562" s="354"/>
      <c r="CO3562" s="354"/>
    </row>
    <row r="3563" spans="90:93" ht="16.5">
      <c r="CL3563" s="352"/>
      <c r="CM3563" s="353"/>
      <c r="CN3563" s="354"/>
      <c r="CO3563" s="354"/>
    </row>
    <row r="3564" spans="90:93" ht="16.5">
      <c r="CL3564" s="352"/>
      <c r="CM3564" s="353"/>
      <c r="CN3564" s="354"/>
      <c r="CO3564" s="354"/>
    </row>
    <row r="3565" spans="90:93" ht="16.5">
      <c r="CL3565" s="352"/>
      <c r="CM3565" s="353"/>
      <c r="CN3565" s="354"/>
      <c r="CO3565" s="354"/>
    </row>
    <row r="3566" spans="90:93" ht="16.5">
      <c r="CL3566" s="352"/>
      <c r="CM3566" s="353"/>
      <c r="CN3566" s="354"/>
      <c r="CO3566" s="354"/>
    </row>
    <row r="3567" spans="90:93" ht="16.5">
      <c r="CL3567" s="352"/>
      <c r="CM3567" s="353"/>
      <c r="CN3567" s="354"/>
      <c r="CO3567" s="354"/>
    </row>
    <row r="3568" spans="90:93" ht="16.5">
      <c r="CL3568" s="352"/>
      <c r="CM3568" s="353"/>
      <c r="CN3568" s="354"/>
      <c r="CO3568" s="354"/>
    </row>
    <row r="3569" spans="90:93" ht="16.5">
      <c r="CL3569" s="352"/>
      <c r="CM3569" s="353"/>
      <c r="CN3569" s="354"/>
      <c r="CO3569" s="354"/>
    </row>
    <row r="3570" spans="90:93" ht="16.5">
      <c r="CL3570" s="352"/>
      <c r="CM3570" s="353"/>
      <c r="CN3570" s="354"/>
      <c r="CO3570" s="354"/>
    </row>
    <row r="3571" spans="90:93" ht="16.5">
      <c r="CL3571" s="352"/>
      <c r="CM3571" s="353"/>
      <c r="CN3571" s="354"/>
      <c r="CO3571" s="354"/>
    </row>
    <row r="3572" spans="90:93" ht="16.5">
      <c r="CL3572" s="352"/>
      <c r="CM3572" s="353"/>
      <c r="CN3572" s="354"/>
      <c r="CO3572" s="354"/>
    </row>
    <row r="3573" spans="90:93" ht="16.5">
      <c r="CL3573" s="352"/>
      <c r="CM3573" s="353"/>
      <c r="CN3573" s="354"/>
      <c r="CO3573" s="354"/>
    </row>
    <row r="3574" spans="90:93" ht="16.5">
      <c r="CL3574" s="352"/>
      <c r="CM3574" s="353"/>
      <c r="CN3574" s="354"/>
      <c r="CO3574" s="354"/>
    </row>
    <row r="3575" spans="90:93" ht="16.5">
      <c r="CL3575" s="352"/>
      <c r="CM3575" s="353"/>
      <c r="CN3575" s="354"/>
      <c r="CO3575" s="354"/>
    </row>
    <row r="3576" spans="90:93" ht="16.5">
      <c r="CL3576" s="352"/>
      <c r="CM3576" s="353"/>
      <c r="CN3576" s="354"/>
      <c r="CO3576" s="354"/>
    </row>
    <row r="3577" spans="90:93" ht="16.5">
      <c r="CL3577" s="352"/>
      <c r="CM3577" s="353"/>
      <c r="CN3577" s="354"/>
      <c r="CO3577" s="354"/>
    </row>
    <row r="3578" spans="90:93" ht="16.5">
      <c r="CL3578" s="352"/>
      <c r="CM3578" s="353"/>
      <c r="CN3578" s="354"/>
      <c r="CO3578" s="354"/>
    </row>
    <row r="3579" spans="90:93" ht="16.5">
      <c r="CL3579" s="352"/>
      <c r="CM3579" s="353"/>
      <c r="CN3579" s="354"/>
      <c r="CO3579" s="354"/>
    </row>
    <row r="3580" spans="90:93" ht="16.5">
      <c r="CL3580" s="352"/>
      <c r="CM3580" s="353"/>
      <c r="CN3580" s="354"/>
      <c r="CO3580" s="354"/>
    </row>
    <row r="3581" spans="90:93" ht="16.5">
      <c r="CL3581" s="352"/>
      <c r="CM3581" s="353"/>
      <c r="CN3581" s="354"/>
      <c r="CO3581" s="354"/>
    </row>
    <row r="3582" spans="90:93" ht="16.5">
      <c r="CL3582" s="352"/>
      <c r="CM3582" s="353"/>
      <c r="CN3582" s="354"/>
      <c r="CO3582" s="354"/>
    </row>
    <row r="3583" spans="90:93" ht="16.5">
      <c r="CL3583" s="352"/>
      <c r="CM3583" s="353"/>
      <c r="CN3583" s="354"/>
      <c r="CO3583" s="354"/>
    </row>
    <row r="3584" spans="90:93" ht="16.5">
      <c r="CL3584" s="352"/>
      <c r="CM3584" s="353"/>
      <c r="CN3584" s="354"/>
      <c r="CO3584" s="354"/>
    </row>
    <row r="3585" spans="90:93" ht="16.5">
      <c r="CL3585" s="352"/>
      <c r="CM3585" s="353"/>
      <c r="CN3585" s="354"/>
      <c r="CO3585" s="354"/>
    </row>
    <row r="3586" spans="90:93" ht="16.5">
      <c r="CL3586" s="352"/>
      <c r="CM3586" s="353"/>
      <c r="CN3586" s="354"/>
      <c r="CO3586" s="354"/>
    </row>
    <row r="3587" spans="90:93" ht="16.5">
      <c r="CL3587" s="352"/>
      <c r="CM3587" s="353"/>
      <c r="CN3587" s="354"/>
      <c r="CO3587" s="354"/>
    </row>
    <row r="3588" spans="90:93" ht="16.5">
      <c r="CL3588" s="352"/>
      <c r="CM3588" s="353"/>
      <c r="CN3588" s="354"/>
      <c r="CO3588" s="354"/>
    </row>
    <row r="3589" spans="90:93" ht="16.5">
      <c r="CL3589" s="352"/>
      <c r="CM3589" s="353"/>
      <c r="CN3589" s="354"/>
      <c r="CO3589" s="354"/>
    </row>
    <row r="3590" spans="90:93" ht="16.5">
      <c r="CL3590" s="352"/>
      <c r="CM3590" s="353"/>
      <c r="CN3590" s="354"/>
      <c r="CO3590" s="354"/>
    </row>
    <row r="3591" spans="90:93" ht="16.5">
      <c r="CL3591" s="352"/>
      <c r="CM3591" s="353"/>
      <c r="CN3591" s="354"/>
      <c r="CO3591" s="354"/>
    </row>
    <row r="3592" spans="90:93" ht="16.5">
      <c r="CL3592" s="352"/>
      <c r="CM3592" s="353"/>
      <c r="CN3592" s="354"/>
      <c r="CO3592" s="354"/>
    </row>
    <row r="3593" spans="90:93" ht="16.5">
      <c r="CL3593" s="352"/>
      <c r="CM3593" s="353"/>
      <c r="CN3593" s="354"/>
      <c r="CO3593" s="354"/>
    </row>
    <row r="3594" spans="90:93" ht="16.5">
      <c r="CL3594" s="352"/>
      <c r="CM3594" s="353"/>
      <c r="CN3594" s="354"/>
      <c r="CO3594" s="354"/>
    </row>
    <row r="3595" spans="90:93" ht="16.5">
      <c r="CL3595" s="352"/>
      <c r="CM3595" s="353"/>
      <c r="CN3595" s="354"/>
      <c r="CO3595" s="354"/>
    </row>
    <row r="3596" spans="90:93" ht="16.5">
      <c r="CL3596" s="352"/>
      <c r="CM3596" s="353"/>
      <c r="CN3596" s="354"/>
      <c r="CO3596" s="354"/>
    </row>
    <row r="3597" spans="90:93" ht="16.5">
      <c r="CL3597" s="352"/>
      <c r="CM3597" s="353"/>
      <c r="CN3597" s="354"/>
      <c r="CO3597" s="354"/>
    </row>
    <row r="3598" spans="90:93" ht="16.5">
      <c r="CL3598" s="352"/>
      <c r="CM3598" s="353"/>
      <c r="CN3598" s="354"/>
      <c r="CO3598" s="354"/>
    </row>
    <row r="3599" spans="90:93" ht="16.5">
      <c r="CL3599" s="352"/>
      <c r="CM3599" s="353"/>
      <c r="CN3599" s="354"/>
      <c r="CO3599" s="354"/>
    </row>
    <row r="3600" spans="90:93" ht="16.5">
      <c r="CL3600" s="352"/>
      <c r="CM3600" s="353"/>
      <c r="CN3600" s="354"/>
      <c r="CO3600" s="354"/>
    </row>
    <row r="3601" spans="90:93" ht="16.5">
      <c r="CL3601" s="352"/>
      <c r="CM3601" s="353"/>
      <c r="CN3601" s="354"/>
      <c r="CO3601" s="354"/>
    </row>
    <row r="3602" spans="90:93" ht="16.5">
      <c r="CL3602" s="352"/>
      <c r="CM3602" s="353"/>
      <c r="CN3602" s="354"/>
      <c r="CO3602" s="354"/>
    </row>
    <row r="3603" spans="90:93" ht="16.5">
      <c r="CL3603" s="352"/>
      <c r="CM3603" s="353"/>
      <c r="CN3603" s="354"/>
      <c r="CO3603" s="354"/>
    </row>
    <row r="3604" spans="90:93" ht="16.5">
      <c r="CL3604" s="352"/>
      <c r="CM3604" s="353"/>
      <c r="CN3604" s="354"/>
      <c r="CO3604" s="354"/>
    </row>
    <row r="3605" spans="90:93" ht="16.5">
      <c r="CL3605" s="352"/>
      <c r="CM3605" s="353"/>
      <c r="CN3605" s="354"/>
      <c r="CO3605" s="354"/>
    </row>
    <row r="3606" spans="90:93" ht="16.5">
      <c r="CL3606" s="352"/>
      <c r="CM3606" s="353"/>
      <c r="CN3606" s="354"/>
      <c r="CO3606" s="354"/>
    </row>
    <row r="3607" spans="90:93" ht="16.5">
      <c r="CL3607" s="352"/>
      <c r="CM3607" s="353"/>
      <c r="CN3607" s="354"/>
      <c r="CO3607" s="354"/>
    </row>
    <row r="3608" spans="90:93" ht="16.5">
      <c r="CL3608" s="352"/>
      <c r="CM3608" s="353"/>
      <c r="CN3608" s="354"/>
      <c r="CO3608" s="354"/>
    </row>
    <row r="3609" spans="90:93" ht="16.5">
      <c r="CL3609" s="352"/>
      <c r="CM3609" s="353"/>
      <c r="CN3609" s="354"/>
      <c r="CO3609" s="354"/>
    </row>
    <row r="3610" spans="90:93" ht="16.5">
      <c r="CL3610" s="352"/>
      <c r="CM3610" s="353"/>
      <c r="CN3610" s="354"/>
      <c r="CO3610" s="354"/>
    </row>
    <row r="3611" spans="90:93" ht="16.5">
      <c r="CL3611" s="352"/>
      <c r="CM3611" s="353"/>
      <c r="CN3611" s="354"/>
      <c r="CO3611" s="354"/>
    </row>
    <row r="3612" spans="90:93" ht="16.5">
      <c r="CL3612" s="352"/>
      <c r="CM3612" s="353"/>
      <c r="CN3612" s="354"/>
      <c r="CO3612" s="354"/>
    </row>
    <row r="3613" spans="90:93" ht="16.5">
      <c r="CL3613" s="352"/>
      <c r="CM3613" s="353"/>
      <c r="CN3613" s="354"/>
      <c r="CO3613" s="354"/>
    </row>
    <row r="3614" spans="90:93" ht="16.5">
      <c r="CL3614" s="352"/>
      <c r="CM3614" s="353"/>
      <c r="CN3614" s="354"/>
      <c r="CO3614" s="354"/>
    </row>
    <row r="3615" spans="90:93" ht="16.5">
      <c r="CL3615" s="352"/>
      <c r="CM3615" s="353"/>
      <c r="CN3615" s="354"/>
      <c r="CO3615" s="354"/>
    </row>
    <row r="3616" spans="90:93" ht="16.5">
      <c r="CL3616" s="352"/>
      <c r="CM3616" s="353"/>
      <c r="CN3616" s="354"/>
      <c r="CO3616" s="354"/>
    </row>
    <row r="3617" spans="90:93" ht="16.5">
      <c r="CL3617" s="352"/>
      <c r="CM3617" s="353"/>
      <c r="CN3617" s="354"/>
      <c r="CO3617" s="354"/>
    </row>
    <row r="3618" spans="90:93" ht="16.5">
      <c r="CL3618" s="352"/>
      <c r="CM3618" s="353"/>
      <c r="CN3618" s="354"/>
      <c r="CO3618" s="354"/>
    </row>
    <row r="3619" spans="90:93" ht="16.5">
      <c r="CL3619" s="352"/>
      <c r="CM3619" s="353"/>
      <c r="CN3619" s="354"/>
      <c r="CO3619" s="354"/>
    </row>
    <row r="3620" spans="90:93" ht="16.5">
      <c r="CL3620" s="352"/>
      <c r="CM3620" s="353"/>
      <c r="CN3620" s="354"/>
      <c r="CO3620" s="354"/>
    </row>
    <row r="3621" spans="90:93" ht="16.5">
      <c r="CL3621" s="352"/>
      <c r="CM3621" s="353"/>
      <c r="CN3621" s="354"/>
      <c r="CO3621" s="354"/>
    </row>
    <row r="3622" spans="90:93" ht="16.5">
      <c r="CL3622" s="352"/>
      <c r="CM3622" s="353"/>
      <c r="CN3622" s="354"/>
      <c r="CO3622" s="354"/>
    </row>
    <row r="3623" spans="90:93" ht="16.5">
      <c r="CL3623" s="352"/>
      <c r="CM3623" s="353"/>
      <c r="CN3623" s="354"/>
      <c r="CO3623" s="354"/>
    </row>
    <row r="3624" spans="90:93" ht="16.5">
      <c r="CL3624" s="352"/>
      <c r="CM3624" s="353"/>
      <c r="CN3624" s="354"/>
      <c r="CO3624" s="354"/>
    </row>
    <row r="3625" spans="90:93" ht="16.5">
      <c r="CL3625" s="352"/>
      <c r="CM3625" s="353"/>
      <c r="CN3625" s="354"/>
      <c r="CO3625" s="354"/>
    </row>
    <row r="3626" spans="90:93" ht="16.5">
      <c r="CL3626" s="352"/>
      <c r="CM3626" s="353"/>
      <c r="CN3626" s="354"/>
      <c r="CO3626" s="354"/>
    </row>
    <row r="3627" spans="90:93" ht="16.5">
      <c r="CL3627" s="352"/>
      <c r="CM3627" s="353"/>
      <c r="CN3627" s="354"/>
      <c r="CO3627" s="354"/>
    </row>
    <row r="3628" spans="90:93" ht="16.5">
      <c r="CL3628" s="352"/>
      <c r="CM3628" s="353"/>
      <c r="CN3628" s="354"/>
      <c r="CO3628" s="354"/>
    </row>
    <row r="3629" spans="90:93" ht="16.5">
      <c r="CL3629" s="352"/>
      <c r="CM3629" s="353"/>
      <c r="CN3629" s="354"/>
      <c r="CO3629" s="354"/>
    </row>
    <row r="3630" spans="90:93" ht="16.5">
      <c r="CL3630" s="352"/>
      <c r="CM3630" s="353"/>
      <c r="CN3630" s="354"/>
      <c r="CO3630" s="354"/>
    </row>
    <row r="3631" spans="90:93" ht="16.5">
      <c r="CL3631" s="352"/>
      <c r="CM3631" s="353"/>
      <c r="CN3631" s="354"/>
      <c r="CO3631" s="354"/>
    </row>
    <row r="3632" spans="90:93" ht="16.5">
      <c r="CL3632" s="352"/>
      <c r="CM3632" s="353"/>
      <c r="CN3632" s="354"/>
      <c r="CO3632" s="354"/>
    </row>
    <row r="3633" spans="90:93" ht="16.5">
      <c r="CL3633" s="352"/>
      <c r="CM3633" s="353"/>
      <c r="CN3633" s="354"/>
      <c r="CO3633" s="354"/>
    </row>
    <row r="3634" spans="90:93" ht="16.5">
      <c r="CL3634" s="352"/>
      <c r="CM3634" s="353"/>
      <c r="CN3634" s="354"/>
      <c r="CO3634" s="354"/>
    </row>
    <row r="3635" spans="90:93" ht="16.5">
      <c r="CL3635" s="352"/>
      <c r="CM3635" s="353"/>
      <c r="CN3635" s="354"/>
      <c r="CO3635" s="354"/>
    </row>
    <row r="3636" spans="90:93" ht="16.5">
      <c r="CL3636" s="352"/>
      <c r="CM3636" s="353"/>
      <c r="CN3636" s="354"/>
      <c r="CO3636" s="354"/>
    </row>
    <row r="3637" spans="90:93" ht="16.5">
      <c r="CL3637" s="352"/>
      <c r="CM3637" s="353"/>
      <c r="CN3637" s="354"/>
      <c r="CO3637" s="354"/>
    </row>
    <row r="3638" spans="90:93" ht="16.5">
      <c r="CL3638" s="352"/>
      <c r="CM3638" s="353"/>
      <c r="CN3638" s="354"/>
      <c r="CO3638" s="354"/>
    </row>
    <row r="3639" spans="90:93" ht="16.5">
      <c r="CL3639" s="352"/>
      <c r="CM3639" s="353"/>
      <c r="CN3639" s="354"/>
      <c r="CO3639" s="354"/>
    </row>
    <row r="3640" spans="90:93" ht="16.5">
      <c r="CL3640" s="352"/>
      <c r="CM3640" s="353"/>
      <c r="CN3640" s="354"/>
      <c r="CO3640" s="354"/>
    </row>
    <row r="3641" spans="90:93" ht="16.5">
      <c r="CL3641" s="352"/>
      <c r="CM3641" s="353"/>
      <c r="CN3641" s="354"/>
      <c r="CO3641" s="354"/>
    </row>
    <row r="3642" spans="90:93" ht="16.5">
      <c r="CL3642" s="352"/>
      <c r="CM3642" s="353"/>
      <c r="CN3642" s="354"/>
      <c r="CO3642" s="354"/>
    </row>
    <row r="3643" spans="90:93" ht="16.5">
      <c r="CL3643" s="352"/>
      <c r="CM3643" s="353"/>
      <c r="CN3643" s="354"/>
      <c r="CO3643" s="354"/>
    </row>
    <row r="3644" spans="90:93" ht="16.5">
      <c r="CL3644" s="352"/>
      <c r="CM3644" s="353"/>
      <c r="CN3644" s="354"/>
      <c r="CO3644" s="354"/>
    </row>
    <row r="3645" spans="90:93" ht="16.5">
      <c r="CL3645" s="352"/>
      <c r="CM3645" s="353"/>
      <c r="CN3645" s="354"/>
      <c r="CO3645" s="354"/>
    </row>
    <row r="3646" spans="90:93" ht="16.5">
      <c r="CL3646" s="352"/>
      <c r="CM3646" s="353"/>
      <c r="CN3646" s="354"/>
      <c r="CO3646" s="354"/>
    </row>
    <row r="3647" spans="90:93" ht="16.5">
      <c r="CL3647" s="352"/>
      <c r="CM3647" s="353"/>
      <c r="CN3647" s="354"/>
      <c r="CO3647" s="354"/>
    </row>
    <row r="3648" spans="90:93" ht="16.5">
      <c r="CL3648" s="352"/>
      <c r="CM3648" s="353"/>
      <c r="CN3648" s="354"/>
      <c r="CO3648" s="354"/>
    </row>
    <row r="3649" spans="90:93" ht="16.5">
      <c r="CL3649" s="352"/>
      <c r="CM3649" s="353"/>
      <c r="CN3649" s="354"/>
      <c r="CO3649" s="354"/>
    </row>
    <row r="3650" spans="90:93" ht="16.5">
      <c r="CL3650" s="352"/>
      <c r="CM3650" s="353"/>
      <c r="CN3650" s="354"/>
      <c r="CO3650" s="354"/>
    </row>
    <row r="3651" spans="90:93" ht="16.5">
      <c r="CL3651" s="352"/>
      <c r="CM3651" s="353"/>
      <c r="CN3651" s="354"/>
      <c r="CO3651" s="354"/>
    </row>
    <row r="3652" spans="90:93" ht="16.5">
      <c r="CL3652" s="352"/>
      <c r="CM3652" s="353"/>
      <c r="CN3652" s="354"/>
      <c r="CO3652" s="354"/>
    </row>
    <row r="3653" spans="90:93" ht="16.5">
      <c r="CL3653" s="352"/>
      <c r="CM3653" s="353"/>
      <c r="CN3653" s="354"/>
      <c r="CO3653" s="354"/>
    </row>
    <row r="3654" spans="90:93" ht="16.5">
      <c r="CL3654" s="352"/>
      <c r="CM3654" s="353"/>
      <c r="CN3654" s="354"/>
      <c r="CO3654" s="354"/>
    </row>
    <row r="3655" spans="90:93" ht="16.5">
      <c r="CL3655" s="352"/>
      <c r="CM3655" s="353"/>
      <c r="CN3655" s="354"/>
      <c r="CO3655" s="354"/>
    </row>
    <row r="3656" spans="90:93" ht="16.5">
      <c r="CL3656" s="352"/>
      <c r="CM3656" s="353"/>
      <c r="CN3656" s="354"/>
      <c r="CO3656" s="354"/>
    </row>
    <row r="3657" spans="90:93" ht="16.5">
      <c r="CL3657" s="352"/>
      <c r="CM3657" s="353"/>
      <c r="CN3657" s="354"/>
      <c r="CO3657" s="354"/>
    </row>
    <row r="3658" spans="90:93" ht="16.5">
      <c r="CL3658" s="352"/>
      <c r="CM3658" s="353"/>
      <c r="CN3658" s="354"/>
      <c r="CO3658" s="354"/>
    </row>
    <row r="3659" spans="90:93" ht="16.5">
      <c r="CL3659" s="352"/>
      <c r="CM3659" s="353"/>
      <c r="CN3659" s="354"/>
      <c r="CO3659" s="354"/>
    </row>
    <row r="3660" spans="90:93" ht="16.5">
      <c r="CL3660" s="352"/>
      <c r="CM3660" s="353"/>
      <c r="CN3660" s="354"/>
      <c r="CO3660" s="354"/>
    </row>
    <row r="3661" spans="90:93" ht="16.5">
      <c r="CL3661" s="352"/>
      <c r="CM3661" s="353"/>
      <c r="CN3661" s="354"/>
      <c r="CO3661" s="354"/>
    </row>
    <row r="3662" spans="90:93" ht="16.5">
      <c r="CL3662" s="352"/>
      <c r="CM3662" s="353"/>
      <c r="CN3662" s="354"/>
      <c r="CO3662" s="354"/>
    </row>
    <row r="3663" spans="90:93" ht="16.5">
      <c r="CL3663" s="352"/>
      <c r="CM3663" s="353"/>
      <c r="CN3663" s="354"/>
      <c r="CO3663" s="354"/>
    </row>
    <row r="3664" spans="90:93" ht="16.5">
      <c r="CL3664" s="352"/>
      <c r="CM3664" s="353"/>
      <c r="CN3664" s="354"/>
      <c r="CO3664" s="354"/>
    </row>
    <row r="3665" spans="90:93" ht="16.5">
      <c r="CL3665" s="352"/>
      <c r="CM3665" s="353"/>
      <c r="CN3665" s="354"/>
      <c r="CO3665" s="354"/>
    </row>
    <row r="3666" spans="90:93" ht="16.5">
      <c r="CL3666" s="352"/>
      <c r="CM3666" s="353"/>
      <c r="CN3666" s="354"/>
      <c r="CO3666" s="354"/>
    </row>
    <row r="3667" spans="90:93" ht="16.5">
      <c r="CL3667" s="352"/>
      <c r="CM3667" s="353"/>
      <c r="CN3667" s="354"/>
      <c r="CO3667" s="354"/>
    </row>
    <row r="3668" spans="90:93" ht="16.5">
      <c r="CL3668" s="352"/>
      <c r="CM3668" s="353"/>
      <c r="CN3668" s="354"/>
      <c r="CO3668" s="354"/>
    </row>
    <row r="3669" spans="90:93" ht="16.5">
      <c r="CL3669" s="352"/>
      <c r="CM3669" s="353"/>
      <c r="CN3669" s="354"/>
      <c r="CO3669" s="354"/>
    </row>
    <row r="3670" spans="90:93" ht="16.5">
      <c r="CL3670" s="352"/>
      <c r="CM3670" s="353"/>
      <c r="CN3670" s="354"/>
      <c r="CO3670" s="354"/>
    </row>
    <row r="3671" spans="90:93" ht="16.5">
      <c r="CL3671" s="352"/>
      <c r="CM3671" s="353"/>
      <c r="CN3671" s="354"/>
      <c r="CO3671" s="354"/>
    </row>
    <row r="3672" spans="90:93" ht="16.5">
      <c r="CL3672" s="352"/>
      <c r="CM3672" s="353"/>
      <c r="CN3672" s="354"/>
      <c r="CO3672" s="354"/>
    </row>
    <row r="3673" spans="90:93" ht="16.5">
      <c r="CL3673" s="352"/>
      <c r="CM3673" s="353"/>
      <c r="CN3673" s="354"/>
      <c r="CO3673" s="354"/>
    </row>
    <row r="3674" spans="90:93" ht="16.5">
      <c r="CL3674" s="352"/>
      <c r="CM3674" s="353"/>
      <c r="CN3674" s="354"/>
      <c r="CO3674" s="354"/>
    </row>
    <row r="3675" spans="90:93" ht="16.5">
      <c r="CL3675" s="352"/>
      <c r="CM3675" s="353"/>
      <c r="CN3675" s="354"/>
      <c r="CO3675" s="354"/>
    </row>
    <row r="3676" spans="90:93" ht="16.5">
      <c r="CL3676" s="352"/>
      <c r="CM3676" s="353"/>
      <c r="CN3676" s="354"/>
      <c r="CO3676" s="354"/>
    </row>
    <row r="3677" spans="90:93" ht="16.5">
      <c r="CL3677" s="352"/>
      <c r="CM3677" s="353"/>
      <c r="CN3677" s="354"/>
      <c r="CO3677" s="354"/>
    </row>
    <row r="3678" spans="90:93" ht="16.5">
      <c r="CL3678" s="352"/>
      <c r="CM3678" s="353"/>
      <c r="CN3678" s="354"/>
      <c r="CO3678" s="354"/>
    </row>
    <row r="3679" spans="90:93" ht="16.5">
      <c r="CL3679" s="352"/>
      <c r="CM3679" s="353"/>
      <c r="CN3679" s="354"/>
      <c r="CO3679" s="354"/>
    </row>
    <row r="3680" spans="90:93" ht="16.5">
      <c r="CL3680" s="352"/>
      <c r="CM3680" s="353"/>
      <c r="CN3680" s="354"/>
      <c r="CO3680" s="354"/>
    </row>
    <row r="3681" spans="90:93" ht="16.5">
      <c r="CL3681" s="352"/>
      <c r="CM3681" s="353"/>
      <c r="CN3681" s="354"/>
      <c r="CO3681" s="354"/>
    </row>
    <row r="3682" spans="90:93" ht="16.5">
      <c r="CL3682" s="352"/>
      <c r="CM3682" s="353"/>
      <c r="CN3682" s="354"/>
      <c r="CO3682" s="354"/>
    </row>
    <row r="3683" spans="90:93" ht="16.5">
      <c r="CL3683" s="352"/>
      <c r="CM3683" s="353"/>
      <c r="CN3683" s="354"/>
      <c r="CO3683" s="354"/>
    </row>
    <row r="3684" spans="90:93" ht="16.5">
      <c r="CL3684" s="352"/>
      <c r="CM3684" s="353"/>
      <c r="CN3684" s="354"/>
      <c r="CO3684" s="354"/>
    </row>
    <row r="3685" spans="90:93" ht="16.5">
      <c r="CL3685" s="352"/>
      <c r="CM3685" s="353"/>
      <c r="CN3685" s="354"/>
      <c r="CO3685" s="354"/>
    </row>
    <row r="3686" spans="90:93" ht="16.5">
      <c r="CL3686" s="352"/>
      <c r="CM3686" s="353"/>
      <c r="CN3686" s="354"/>
      <c r="CO3686" s="354"/>
    </row>
    <row r="3687" spans="90:93" ht="16.5">
      <c r="CL3687" s="352"/>
      <c r="CM3687" s="353"/>
      <c r="CN3687" s="354"/>
      <c r="CO3687" s="354"/>
    </row>
    <row r="3688" spans="90:93" ht="16.5">
      <c r="CL3688" s="352"/>
      <c r="CM3688" s="353"/>
      <c r="CN3688" s="354"/>
      <c r="CO3688" s="354"/>
    </row>
    <row r="3689" spans="90:93" ht="16.5">
      <c r="CL3689" s="352"/>
      <c r="CM3689" s="353"/>
      <c r="CN3689" s="354"/>
      <c r="CO3689" s="354"/>
    </row>
    <row r="3690" spans="90:93" ht="16.5">
      <c r="CL3690" s="352"/>
      <c r="CM3690" s="353"/>
      <c r="CN3690" s="354"/>
      <c r="CO3690" s="354"/>
    </row>
    <row r="3691" spans="90:93" ht="16.5">
      <c r="CL3691" s="352"/>
      <c r="CM3691" s="353"/>
      <c r="CN3691" s="354"/>
      <c r="CO3691" s="354"/>
    </row>
    <row r="3692" spans="90:93" ht="16.5">
      <c r="CL3692" s="352"/>
      <c r="CM3692" s="353"/>
      <c r="CN3692" s="354"/>
      <c r="CO3692" s="354"/>
    </row>
    <row r="3693" spans="90:93" ht="16.5">
      <c r="CL3693" s="352"/>
      <c r="CM3693" s="353"/>
      <c r="CN3693" s="354"/>
      <c r="CO3693" s="354"/>
    </row>
    <row r="3694" spans="90:93" ht="16.5">
      <c r="CL3694" s="352"/>
      <c r="CM3694" s="353"/>
      <c r="CN3694" s="354"/>
      <c r="CO3694" s="354"/>
    </row>
    <row r="3695" spans="90:93" ht="16.5">
      <c r="CL3695" s="352"/>
      <c r="CM3695" s="353"/>
      <c r="CN3695" s="354"/>
      <c r="CO3695" s="354"/>
    </row>
    <row r="3696" spans="90:93" ht="16.5">
      <c r="CL3696" s="352"/>
      <c r="CM3696" s="353"/>
      <c r="CN3696" s="354"/>
      <c r="CO3696" s="354"/>
    </row>
    <row r="3697" spans="90:93" ht="16.5">
      <c r="CL3697" s="352"/>
      <c r="CM3697" s="353"/>
      <c r="CN3697" s="354"/>
      <c r="CO3697" s="354"/>
    </row>
    <row r="3698" spans="90:93" ht="16.5">
      <c r="CL3698" s="352"/>
      <c r="CM3698" s="353"/>
      <c r="CN3698" s="354"/>
      <c r="CO3698" s="354"/>
    </row>
    <row r="3699" spans="90:93" ht="16.5">
      <c r="CL3699" s="352"/>
      <c r="CM3699" s="353"/>
      <c r="CN3699" s="354"/>
      <c r="CO3699" s="354"/>
    </row>
    <row r="3700" spans="90:93" ht="16.5">
      <c r="CL3700" s="352"/>
      <c r="CM3700" s="353"/>
      <c r="CN3700" s="354"/>
      <c r="CO3700" s="354"/>
    </row>
    <row r="3701" spans="90:93" ht="16.5">
      <c r="CL3701" s="352"/>
      <c r="CM3701" s="353"/>
      <c r="CN3701" s="354"/>
      <c r="CO3701" s="354"/>
    </row>
    <row r="3702" spans="90:93" ht="16.5">
      <c r="CL3702" s="352"/>
      <c r="CM3702" s="353"/>
      <c r="CN3702" s="354"/>
      <c r="CO3702" s="354"/>
    </row>
    <row r="3703" spans="90:93" ht="16.5">
      <c r="CL3703" s="352"/>
      <c r="CM3703" s="353"/>
      <c r="CN3703" s="354"/>
      <c r="CO3703" s="354"/>
    </row>
    <row r="3704" spans="90:93" ht="16.5">
      <c r="CL3704" s="352"/>
      <c r="CM3704" s="353"/>
      <c r="CN3704" s="354"/>
      <c r="CO3704" s="354"/>
    </row>
    <row r="3705" spans="90:93" ht="16.5">
      <c r="CL3705" s="352"/>
      <c r="CM3705" s="353"/>
      <c r="CN3705" s="354"/>
      <c r="CO3705" s="354"/>
    </row>
    <row r="3706" spans="90:93" ht="16.5">
      <c r="CL3706" s="352"/>
      <c r="CM3706" s="353"/>
      <c r="CN3706" s="354"/>
      <c r="CO3706" s="354"/>
    </row>
    <row r="3707" spans="90:93" ht="16.5">
      <c r="CL3707" s="352"/>
      <c r="CM3707" s="353"/>
      <c r="CN3707" s="354"/>
      <c r="CO3707" s="354"/>
    </row>
    <row r="3708" spans="90:93" ht="16.5">
      <c r="CL3708" s="352"/>
      <c r="CM3708" s="353"/>
      <c r="CN3708" s="354"/>
      <c r="CO3708" s="354"/>
    </row>
    <row r="3709" spans="90:93" ht="16.5">
      <c r="CL3709" s="352"/>
      <c r="CM3709" s="353"/>
      <c r="CN3709" s="354"/>
      <c r="CO3709" s="354"/>
    </row>
    <row r="3710" spans="90:93" ht="16.5">
      <c r="CL3710" s="352"/>
      <c r="CM3710" s="353"/>
      <c r="CN3710" s="354"/>
      <c r="CO3710" s="354"/>
    </row>
    <row r="3711" spans="90:93" ht="16.5">
      <c r="CL3711" s="352"/>
      <c r="CM3711" s="353"/>
      <c r="CN3711" s="354"/>
      <c r="CO3711" s="354"/>
    </row>
    <row r="3712" spans="90:93" ht="16.5">
      <c r="CL3712" s="352"/>
      <c r="CM3712" s="353"/>
      <c r="CN3712" s="354"/>
      <c r="CO3712" s="354"/>
    </row>
    <row r="3713" spans="90:93" ht="16.5">
      <c r="CL3713" s="352"/>
      <c r="CM3713" s="353"/>
      <c r="CN3713" s="354"/>
      <c r="CO3713" s="354"/>
    </row>
    <row r="3714" spans="90:93" ht="16.5">
      <c r="CL3714" s="352"/>
      <c r="CM3714" s="353"/>
      <c r="CN3714" s="354"/>
      <c r="CO3714" s="354"/>
    </row>
    <row r="3715" spans="90:93" ht="16.5">
      <c r="CL3715" s="352"/>
      <c r="CM3715" s="353"/>
      <c r="CN3715" s="354"/>
      <c r="CO3715" s="354"/>
    </row>
    <row r="3716" spans="90:93" ht="16.5">
      <c r="CL3716" s="352"/>
      <c r="CM3716" s="353"/>
      <c r="CN3716" s="354"/>
      <c r="CO3716" s="354"/>
    </row>
    <row r="3717" spans="90:93" ht="16.5">
      <c r="CL3717" s="352"/>
      <c r="CM3717" s="353"/>
      <c r="CN3717" s="354"/>
      <c r="CO3717" s="354"/>
    </row>
    <row r="3718" spans="90:93" ht="16.5">
      <c r="CL3718" s="352"/>
      <c r="CM3718" s="353"/>
      <c r="CN3718" s="354"/>
      <c r="CO3718" s="354"/>
    </row>
    <row r="3719" spans="90:93" ht="16.5">
      <c r="CL3719" s="352"/>
      <c r="CM3719" s="353"/>
      <c r="CN3719" s="354"/>
      <c r="CO3719" s="354"/>
    </row>
    <row r="3720" spans="90:93" ht="16.5">
      <c r="CL3720" s="352"/>
      <c r="CM3720" s="353"/>
      <c r="CN3720" s="354"/>
      <c r="CO3720" s="354"/>
    </row>
    <row r="3721" spans="90:93" ht="16.5">
      <c r="CL3721" s="352"/>
      <c r="CM3721" s="353"/>
      <c r="CN3721" s="354"/>
      <c r="CO3721" s="354"/>
    </row>
    <row r="3722" spans="90:93" ht="16.5">
      <c r="CL3722" s="352"/>
      <c r="CM3722" s="353"/>
      <c r="CN3722" s="354"/>
      <c r="CO3722" s="354"/>
    </row>
    <row r="3723" spans="90:93" ht="16.5">
      <c r="CL3723" s="352"/>
      <c r="CM3723" s="353"/>
      <c r="CN3723" s="354"/>
      <c r="CO3723" s="354"/>
    </row>
    <row r="3724" spans="90:93" ht="16.5">
      <c r="CL3724" s="352"/>
      <c r="CM3724" s="353"/>
      <c r="CN3724" s="354"/>
      <c r="CO3724" s="354"/>
    </row>
    <row r="3725" spans="90:93" ht="16.5">
      <c r="CL3725" s="352"/>
      <c r="CM3725" s="353"/>
      <c r="CN3725" s="354"/>
      <c r="CO3725" s="354"/>
    </row>
    <row r="3726" spans="90:93" ht="16.5">
      <c r="CL3726" s="352"/>
      <c r="CM3726" s="353"/>
      <c r="CN3726" s="354"/>
      <c r="CO3726" s="354"/>
    </row>
    <row r="3727" spans="90:93" ht="16.5">
      <c r="CL3727" s="352"/>
      <c r="CM3727" s="353"/>
      <c r="CN3727" s="354"/>
      <c r="CO3727" s="354"/>
    </row>
    <row r="3728" spans="90:93" ht="16.5">
      <c r="CL3728" s="352"/>
      <c r="CM3728" s="353"/>
      <c r="CN3728" s="354"/>
      <c r="CO3728" s="354"/>
    </row>
    <row r="3729" spans="90:93" ht="16.5">
      <c r="CL3729" s="352"/>
      <c r="CM3729" s="353"/>
      <c r="CN3729" s="354"/>
      <c r="CO3729" s="354"/>
    </row>
    <row r="3730" spans="90:93" ht="16.5">
      <c r="CL3730" s="352"/>
      <c r="CM3730" s="353"/>
      <c r="CN3730" s="354"/>
      <c r="CO3730" s="354"/>
    </row>
    <row r="3731" spans="90:93" ht="16.5">
      <c r="CL3731" s="352"/>
      <c r="CM3731" s="353"/>
      <c r="CN3731" s="354"/>
      <c r="CO3731" s="354"/>
    </row>
    <row r="3732" spans="90:93" ht="16.5">
      <c r="CL3732" s="352"/>
      <c r="CM3732" s="353"/>
      <c r="CN3732" s="354"/>
      <c r="CO3732" s="354"/>
    </row>
    <row r="3733" spans="90:93" ht="16.5">
      <c r="CL3733" s="352"/>
      <c r="CM3733" s="353"/>
      <c r="CN3733" s="354"/>
      <c r="CO3733" s="354"/>
    </row>
    <row r="3734" spans="90:93" ht="16.5">
      <c r="CL3734" s="352"/>
      <c r="CM3734" s="353"/>
      <c r="CN3734" s="354"/>
      <c r="CO3734" s="354"/>
    </row>
    <row r="3735" spans="90:93" ht="16.5">
      <c r="CL3735" s="352"/>
      <c r="CM3735" s="353"/>
      <c r="CN3735" s="354"/>
      <c r="CO3735" s="354"/>
    </row>
    <row r="3736" spans="90:93" ht="16.5">
      <c r="CL3736" s="352"/>
      <c r="CM3736" s="353"/>
      <c r="CN3736" s="354"/>
      <c r="CO3736" s="354"/>
    </row>
    <row r="3737" spans="90:93" ht="16.5">
      <c r="CL3737" s="352"/>
      <c r="CM3737" s="353"/>
      <c r="CN3737" s="354"/>
      <c r="CO3737" s="354"/>
    </row>
    <row r="3738" spans="90:93" ht="16.5">
      <c r="CL3738" s="352"/>
      <c r="CM3738" s="353"/>
      <c r="CN3738" s="354"/>
      <c r="CO3738" s="354"/>
    </row>
    <row r="3739" spans="90:93" ht="16.5">
      <c r="CL3739" s="352"/>
      <c r="CM3739" s="353"/>
      <c r="CN3739" s="354"/>
      <c r="CO3739" s="354"/>
    </row>
    <row r="3740" spans="90:93" ht="16.5">
      <c r="CL3740" s="352"/>
      <c r="CM3740" s="353"/>
      <c r="CN3740" s="354"/>
      <c r="CO3740" s="354"/>
    </row>
    <row r="3741" spans="90:93" ht="16.5">
      <c r="CL3741" s="352"/>
      <c r="CM3741" s="353"/>
      <c r="CN3741" s="354"/>
      <c r="CO3741" s="354"/>
    </row>
    <row r="3742" spans="90:93" ht="16.5">
      <c r="CL3742" s="352"/>
      <c r="CM3742" s="353"/>
      <c r="CN3742" s="354"/>
      <c r="CO3742" s="354"/>
    </row>
    <row r="3743" spans="90:93" ht="16.5">
      <c r="CL3743" s="352"/>
      <c r="CM3743" s="353"/>
      <c r="CN3743" s="354"/>
      <c r="CO3743" s="354"/>
    </row>
    <row r="3744" spans="90:93" ht="16.5">
      <c r="CL3744" s="352"/>
      <c r="CM3744" s="353"/>
      <c r="CN3744" s="354"/>
      <c r="CO3744" s="354"/>
    </row>
    <row r="3745" spans="90:93" ht="16.5">
      <c r="CL3745" s="352"/>
      <c r="CM3745" s="353"/>
      <c r="CN3745" s="354"/>
      <c r="CO3745" s="354"/>
    </row>
    <row r="3746" spans="90:93" ht="16.5">
      <c r="CL3746" s="352"/>
      <c r="CM3746" s="353"/>
      <c r="CN3746" s="354"/>
      <c r="CO3746" s="354"/>
    </row>
    <row r="3747" spans="90:93" ht="16.5">
      <c r="CL3747" s="352"/>
      <c r="CM3747" s="353"/>
      <c r="CN3747" s="354"/>
      <c r="CO3747" s="354"/>
    </row>
    <row r="3748" spans="90:93" ht="16.5">
      <c r="CL3748" s="352"/>
      <c r="CM3748" s="353"/>
      <c r="CN3748" s="354"/>
      <c r="CO3748" s="354"/>
    </row>
    <row r="3749" spans="90:93" ht="16.5">
      <c r="CL3749" s="352"/>
      <c r="CM3749" s="353"/>
      <c r="CN3749" s="354"/>
      <c r="CO3749" s="354"/>
    </row>
    <row r="3750" spans="90:93" ht="16.5">
      <c r="CL3750" s="352"/>
      <c r="CM3750" s="353"/>
      <c r="CN3750" s="354"/>
      <c r="CO3750" s="354"/>
    </row>
    <row r="3751" spans="90:93" ht="16.5">
      <c r="CL3751" s="352"/>
      <c r="CM3751" s="353"/>
      <c r="CN3751" s="354"/>
      <c r="CO3751" s="354"/>
    </row>
    <row r="3752" spans="90:93" ht="16.5">
      <c r="CL3752" s="352"/>
      <c r="CM3752" s="353"/>
      <c r="CN3752" s="354"/>
      <c r="CO3752" s="354"/>
    </row>
    <row r="3753" spans="90:93" ht="16.5">
      <c r="CL3753" s="352"/>
      <c r="CM3753" s="353"/>
      <c r="CN3753" s="354"/>
      <c r="CO3753" s="354"/>
    </row>
    <row r="3754" spans="90:93" ht="16.5">
      <c r="CL3754" s="352"/>
      <c r="CM3754" s="353"/>
      <c r="CN3754" s="354"/>
      <c r="CO3754" s="354"/>
    </row>
    <row r="3755" spans="90:93" ht="16.5">
      <c r="CL3755" s="352"/>
      <c r="CM3755" s="353"/>
      <c r="CN3755" s="354"/>
      <c r="CO3755" s="354"/>
    </row>
    <row r="3756" spans="90:93" ht="16.5">
      <c r="CL3756" s="352"/>
      <c r="CM3756" s="353"/>
      <c r="CN3756" s="354"/>
      <c r="CO3756" s="354"/>
    </row>
    <row r="3757" spans="90:93" ht="16.5">
      <c r="CL3757" s="352"/>
      <c r="CM3757" s="353"/>
      <c r="CN3757" s="354"/>
      <c r="CO3757" s="354"/>
    </row>
    <row r="3758" spans="90:93" ht="16.5">
      <c r="CL3758" s="352"/>
      <c r="CM3758" s="353"/>
      <c r="CN3758" s="354"/>
      <c r="CO3758" s="354"/>
    </row>
    <row r="3759" spans="90:93" ht="16.5">
      <c r="CL3759" s="352"/>
      <c r="CM3759" s="353"/>
      <c r="CN3759" s="354"/>
      <c r="CO3759" s="354"/>
    </row>
    <row r="3760" spans="90:93" ht="16.5">
      <c r="CL3760" s="352"/>
      <c r="CM3760" s="353"/>
      <c r="CN3760" s="354"/>
      <c r="CO3760" s="354"/>
    </row>
    <row r="3761" spans="90:93" ht="16.5">
      <c r="CL3761" s="352"/>
      <c r="CM3761" s="353"/>
      <c r="CN3761" s="354"/>
      <c r="CO3761" s="354"/>
    </row>
    <row r="3762" spans="90:93" ht="16.5">
      <c r="CL3762" s="352"/>
      <c r="CM3762" s="353"/>
      <c r="CN3762" s="354"/>
      <c r="CO3762" s="354"/>
    </row>
    <row r="3763" spans="90:93" ht="16.5">
      <c r="CL3763" s="352"/>
      <c r="CM3763" s="353"/>
      <c r="CN3763" s="354"/>
      <c r="CO3763" s="354"/>
    </row>
    <row r="3764" spans="90:93" ht="16.5">
      <c r="CL3764" s="352"/>
      <c r="CM3764" s="353"/>
      <c r="CN3764" s="354"/>
      <c r="CO3764" s="354"/>
    </row>
    <row r="3765" spans="90:93" ht="16.5">
      <c r="CL3765" s="352"/>
      <c r="CM3765" s="353"/>
      <c r="CN3765" s="354"/>
      <c r="CO3765" s="354"/>
    </row>
    <row r="3766" spans="90:93" ht="16.5">
      <c r="CL3766" s="352"/>
      <c r="CM3766" s="353"/>
      <c r="CN3766" s="354"/>
      <c r="CO3766" s="354"/>
    </row>
    <row r="3767" spans="90:93" ht="16.5">
      <c r="CL3767" s="352"/>
      <c r="CM3767" s="353"/>
      <c r="CN3767" s="354"/>
      <c r="CO3767" s="354"/>
    </row>
    <row r="3768" spans="90:93" ht="16.5">
      <c r="CL3768" s="352"/>
      <c r="CM3768" s="353"/>
      <c r="CN3768" s="354"/>
      <c r="CO3768" s="354"/>
    </row>
    <row r="3769" spans="90:93" ht="16.5">
      <c r="CL3769" s="352"/>
      <c r="CM3769" s="353"/>
      <c r="CN3769" s="354"/>
      <c r="CO3769" s="354"/>
    </row>
    <row r="3770" spans="90:93" ht="16.5">
      <c r="CL3770" s="352"/>
      <c r="CM3770" s="353"/>
      <c r="CN3770" s="354"/>
      <c r="CO3770" s="354"/>
    </row>
    <row r="3771" spans="90:93" ht="16.5">
      <c r="CL3771" s="352"/>
      <c r="CM3771" s="353"/>
      <c r="CN3771" s="354"/>
      <c r="CO3771" s="354"/>
    </row>
    <row r="3772" spans="90:93" ht="16.5">
      <c r="CL3772" s="352"/>
      <c r="CM3772" s="353"/>
      <c r="CN3772" s="354"/>
      <c r="CO3772" s="354"/>
    </row>
    <row r="3773" spans="90:93" ht="16.5">
      <c r="CL3773" s="352"/>
      <c r="CM3773" s="353"/>
      <c r="CN3773" s="354"/>
      <c r="CO3773" s="354"/>
    </row>
    <row r="3774" spans="90:93" ht="16.5">
      <c r="CL3774" s="352"/>
      <c r="CM3774" s="353"/>
      <c r="CN3774" s="354"/>
      <c r="CO3774" s="354"/>
    </row>
    <row r="3775" spans="90:93" ht="16.5">
      <c r="CL3775" s="352"/>
      <c r="CM3775" s="353"/>
      <c r="CN3775" s="354"/>
      <c r="CO3775" s="354"/>
    </row>
    <row r="3776" spans="90:93" ht="16.5">
      <c r="CL3776" s="352"/>
      <c r="CM3776" s="353"/>
      <c r="CN3776" s="354"/>
      <c r="CO3776" s="354"/>
    </row>
    <row r="3777" spans="90:93" ht="16.5">
      <c r="CL3777" s="352"/>
      <c r="CM3777" s="353"/>
      <c r="CN3777" s="354"/>
      <c r="CO3777" s="354"/>
    </row>
    <row r="3778" spans="90:93" ht="16.5">
      <c r="CL3778" s="352"/>
      <c r="CM3778" s="353"/>
      <c r="CN3778" s="354"/>
      <c r="CO3778" s="354"/>
    </row>
    <row r="3779" spans="90:93" ht="16.5">
      <c r="CL3779" s="352"/>
      <c r="CM3779" s="353"/>
      <c r="CN3779" s="354"/>
      <c r="CO3779" s="354"/>
    </row>
    <row r="3780" spans="90:93" ht="16.5">
      <c r="CL3780" s="352"/>
      <c r="CM3780" s="353"/>
      <c r="CN3780" s="354"/>
      <c r="CO3780" s="354"/>
    </row>
    <row r="3781" spans="90:93" ht="16.5">
      <c r="CL3781" s="352"/>
      <c r="CM3781" s="353"/>
      <c r="CN3781" s="354"/>
      <c r="CO3781" s="354"/>
    </row>
    <row r="3782" spans="90:93" ht="16.5">
      <c r="CL3782" s="352"/>
      <c r="CM3782" s="353"/>
      <c r="CN3782" s="354"/>
      <c r="CO3782" s="354"/>
    </row>
    <row r="3783" spans="90:93" ht="16.5">
      <c r="CL3783" s="352"/>
      <c r="CM3783" s="353"/>
      <c r="CN3783" s="354"/>
      <c r="CO3783" s="354"/>
    </row>
    <row r="3784" spans="90:93" ht="16.5">
      <c r="CL3784" s="352"/>
      <c r="CM3784" s="353"/>
      <c r="CN3784" s="354"/>
      <c r="CO3784" s="354"/>
    </row>
    <row r="3785" spans="90:93" ht="16.5">
      <c r="CL3785" s="352"/>
      <c r="CM3785" s="353"/>
      <c r="CN3785" s="354"/>
      <c r="CO3785" s="354"/>
    </row>
    <row r="3786" spans="90:93" ht="16.5">
      <c r="CL3786" s="352"/>
      <c r="CM3786" s="353"/>
      <c r="CN3786" s="354"/>
      <c r="CO3786" s="354"/>
    </row>
    <row r="3787" spans="90:93" ht="16.5">
      <c r="CL3787" s="352"/>
      <c r="CM3787" s="353"/>
      <c r="CN3787" s="354"/>
      <c r="CO3787" s="354"/>
    </row>
    <row r="3788" spans="90:93" ht="16.5">
      <c r="CL3788" s="352"/>
      <c r="CM3788" s="353"/>
      <c r="CN3788" s="354"/>
      <c r="CO3788" s="354"/>
    </row>
    <row r="3789" spans="90:93" ht="16.5">
      <c r="CL3789" s="352"/>
      <c r="CM3789" s="353"/>
      <c r="CN3789" s="354"/>
      <c r="CO3789" s="354"/>
    </row>
    <row r="3790" spans="90:93" ht="16.5">
      <c r="CL3790" s="352"/>
      <c r="CM3790" s="353"/>
      <c r="CN3790" s="354"/>
      <c r="CO3790" s="354"/>
    </row>
    <row r="3791" spans="90:93" ht="16.5">
      <c r="CL3791" s="352"/>
      <c r="CM3791" s="353"/>
      <c r="CN3791" s="354"/>
      <c r="CO3791" s="354"/>
    </row>
    <row r="3792" spans="90:93" ht="16.5">
      <c r="CL3792" s="352"/>
      <c r="CM3792" s="353"/>
      <c r="CN3792" s="354"/>
      <c r="CO3792" s="354"/>
    </row>
    <row r="3793" spans="90:93" ht="16.5">
      <c r="CL3793" s="352"/>
      <c r="CM3793" s="353"/>
      <c r="CN3793" s="354"/>
      <c r="CO3793" s="354"/>
    </row>
    <row r="3794" spans="90:93" ht="16.5">
      <c r="CL3794" s="352"/>
      <c r="CM3794" s="353"/>
      <c r="CN3794" s="354"/>
      <c r="CO3794" s="354"/>
    </row>
    <row r="3795" spans="90:93" ht="16.5">
      <c r="CL3795" s="352"/>
      <c r="CM3795" s="353"/>
      <c r="CN3795" s="354"/>
      <c r="CO3795" s="354"/>
    </row>
    <row r="3796" spans="90:93" ht="16.5">
      <c r="CL3796" s="352"/>
      <c r="CM3796" s="353"/>
      <c r="CN3796" s="354"/>
      <c r="CO3796" s="354"/>
    </row>
    <row r="3797" spans="90:93" ht="16.5">
      <c r="CL3797" s="352"/>
      <c r="CM3797" s="353"/>
      <c r="CN3797" s="354"/>
      <c r="CO3797" s="354"/>
    </row>
    <row r="3798" spans="90:93" ht="16.5">
      <c r="CL3798" s="352"/>
      <c r="CM3798" s="353"/>
      <c r="CN3798" s="354"/>
      <c r="CO3798" s="354"/>
    </row>
    <row r="3799" spans="90:93" ht="16.5">
      <c r="CL3799" s="352"/>
      <c r="CM3799" s="353"/>
      <c r="CN3799" s="354"/>
      <c r="CO3799" s="354"/>
    </row>
    <row r="3800" spans="90:93" ht="16.5">
      <c r="CL3800" s="352"/>
      <c r="CM3800" s="353"/>
      <c r="CN3800" s="354"/>
      <c r="CO3800" s="354"/>
    </row>
    <row r="3801" spans="90:93" ht="16.5">
      <c r="CL3801" s="352"/>
      <c r="CM3801" s="353"/>
      <c r="CN3801" s="354"/>
      <c r="CO3801" s="354"/>
    </row>
    <row r="3802" spans="90:93" ht="16.5">
      <c r="CL3802" s="352"/>
      <c r="CM3802" s="353"/>
      <c r="CN3802" s="354"/>
      <c r="CO3802" s="354"/>
    </row>
    <row r="3803" spans="90:93" ht="16.5">
      <c r="CL3803" s="352"/>
      <c r="CM3803" s="353"/>
      <c r="CN3803" s="354"/>
      <c r="CO3803" s="354"/>
    </row>
    <row r="3804" spans="90:93" ht="16.5">
      <c r="CL3804" s="352"/>
      <c r="CM3804" s="353"/>
      <c r="CN3804" s="354"/>
      <c r="CO3804" s="354"/>
    </row>
    <row r="3805" spans="90:93" ht="16.5">
      <c r="CL3805" s="352"/>
      <c r="CM3805" s="353"/>
      <c r="CN3805" s="354"/>
      <c r="CO3805" s="354"/>
    </row>
    <row r="3806" spans="90:93" ht="16.5">
      <c r="CL3806" s="352"/>
      <c r="CM3806" s="353"/>
      <c r="CN3806" s="354"/>
      <c r="CO3806" s="354"/>
    </row>
    <row r="3807" spans="90:93" ht="16.5">
      <c r="CL3807" s="352"/>
      <c r="CM3807" s="353"/>
      <c r="CN3807" s="354"/>
      <c r="CO3807" s="354"/>
    </row>
    <row r="3808" spans="90:93" ht="16.5">
      <c r="CL3808" s="352"/>
      <c r="CM3808" s="353"/>
      <c r="CN3808" s="354"/>
      <c r="CO3808" s="354"/>
    </row>
    <row r="3809" spans="90:93" ht="16.5">
      <c r="CL3809" s="352"/>
      <c r="CM3809" s="353"/>
      <c r="CN3809" s="354"/>
      <c r="CO3809" s="354"/>
    </row>
    <row r="3810" spans="90:93" ht="16.5">
      <c r="CL3810" s="352"/>
      <c r="CM3810" s="353"/>
      <c r="CN3810" s="354"/>
      <c r="CO3810" s="354"/>
    </row>
    <row r="3811" spans="90:93" ht="16.5">
      <c r="CL3811" s="352"/>
      <c r="CM3811" s="353"/>
      <c r="CN3811" s="354"/>
      <c r="CO3811" s="354"/>
    </row>
    <row r="3812" spans="90:93" ht="16.5">
      <c r="CL3812" s="352"/>
      <c r="CM3812" s="353"/>
      <c r="CN3812" s="354"/>
      <c r="CO3812" s="354"/>
    </row>
    <row r="3813" spans="90:93" ht="16.5">
      <c r="CL3813" s="352"/>
      <c r="CM3813" s="353"/>
      <c r="CN3813" s="354"/>
      <c r="CO3813" s="354"/>
    </row>
    <row r="3814" spans="90:93" ht="16.5">
      <c r="CL3814" s="352"/>
      <c r="CM3814" s="353"/>
      <c r="CN3814" s="354"/>
      <c r="CO3814" s="354"/>
    </row>
    <row r="3815" spans="90:93" ht="16.5">
      <c r="CL3815" s="352"/>
      <c r="CM3815" s="353"/>
      <c r="CN3815" s="354"/>
      <c r="CO3815" s="354"/>
    </row>
    <row r="3816" spans="90:93" ht="16.5">
      <c r="CL3816" s="352"/>
      <c r="CM3816" s="353"/>
      <c r="CN3816" s="354"/>
      <c r="CO3816" s="354"/>
    </row>
    <row r="3817" spans="90:93" ht="16.5">
      <c r="CL3817" s="352"/>
      <c r="CM3817" s="353"/>
      <c r="CN3817" s="354"/>
      <c r="CO3817" s="354"/>
    </row>
    <row r="3818" spans="90:93" ht="16.5">
      <c r="CL3818" s="352"/>
      <c r="CM3818" s="353"/>
      <c r="CN3818" s="354"/>
      <c r="CO3818" s="354"/>
    </row>
    <row r="3819" spans="90:93" ht="16.5">
      <c r="CL3819" s="352"/>
      <c r="CM3819" s="353"/>
      <c r="CN3819" s="354"/>
      <c r="CO3819" s="354"/>
    </row>
    <row r="3820" spans="90:93" ht="16.5">
      <c r="CL3820" s="352"/>
      <c r="CM3820" s="353"/>
      <c r="CN3820" s="354"/>
      <c r="CO3820" s="354"/>
    </row>
    <row r="3821" spans="90:93" ht="16.5">
      <c r="CL3821" s="352"/>
      <c r="CM3821" s="353"/>
      <c r="CN3821" s="354"/>
      <c r="CO3821" s="354"/>
    </row>
    <row r="3822" spans="90:93" ht="16.5">
      <c r="CL3822" s="352"/>
      <c r="CM3822" s="353"/>
      <c r="CN3822" s="354"/>
      <c r="CO3822" s="354"/>
    </row>
    <row r="3823" spans="90:93" ht="16.5">
      <c r="CL3823" s="352"/>
      <c r="CM3823" s="353"/>
      <c r="CN3823" s="354"/>
      <c r="CO3823" s="354"/>
    </row>
    <row r="3824" spans="90:93" ht="16.5">
      <c r="CL3824" s="352"/>
      <c r="CM3824" s="353"/>
      <c r="CN3824" s="354"/>
      <c r="CO3824" s="354"/>
    </row>
    <row r="3825" spans="90:93" ht="16.5">
      <c r="CL3825" s="352"/>
      <c r="CM3825" s="353"/>
      <c r="CN3825" s="354"/>
      <c r="CO3825" s="354"/>
    </row>
    <row r="3826" spans="90:93" ht="16.5">
      <c r="CL3826" s="352"/>
      <c r="CM3826" s="353"/>
      <c r="CN3826" s="354"/>
      <c r="CO3826" s="354"/>
    </row>
    <row r="3827" spans="90:93" ht="16.5">
      <c r="CL3827" s="352"/>
      <c r="CM3827" s="353"/>
      <c r="CN3827" s="354"/>
      <c r="CO3827" s="354"/>
    </row>
    <row r="3828" spans="90:93" ht="16.5">
      <c r="CL3828" s="352"/>
      <c r="CM3828" s="353"/>
      <c r="CN3828" s="354"/>
      <c r="CO3828" s="354"/>
    </row>
    <row r="3829" spans="90:93" ht="16.5">
      <c r="CL3829" s="352"/>
      <c r="CM3829" s="353"/>
      <c r="CN3829" s="354"/>
      <c r="CO3829" s="354"/>
    </row>
    <row r="3830" spans="90:93" ht="16.5">
      <c r="CL3830" s="352"/>
      <c r="CM3830" s="353"/>
      <c r="CN3830" s="354"/>
      <c r="CO3830" s="354"/>
    </row>
    <row r="3831" spans="90:93" ht="16.5">
      <c r="CL3831" s="352"/>
      <c r="CM3831" s="353"/>
      <c r="CN3831" s="354"/>
      <c r="CO3831" s="354"/>
    </row>
    <row r="3832" spans="90:93" ht="16.5">
      <c r="CL3832" s="352"/>
      <c r="CM3832" s="353"/>
      <c r="CN3832" s="354"/>
      <c r="CO3832" s="354"/>
    </row>
    <row r="3833" spans="90:93" ht="16.5">
      <c r="CL3833" s="352"/>
      <c r="CM3833" s="353"/>
      <c r="CN3833" s="354"/>
      <c r="CO3833" s="354"/>
    </row>
    <row r="3834" spans="90:93" ht="16.5">
      <c r="CL3834" s="352"/>
      <c r="CM3834" s="353"/>
      <c r="CN3834" s="354"/>
      <c r="CO3834" s="354"/>
    </row>
    <row r="3835" spans="90:93" ht="16.5">
      <c r="CL3835" s="352"/>
      <c r="CM3835" s="353"/>
      <c r="CN3835" s="354"/>
      <c r="CO3835" s="354"/>
    </row>
    <row r="3836" spans="90:93" ht="16.5">
      <c r="CL3836" s="352"/>
      <c r="CM3836" s="353"/>
      <c r="CN3836" s="354"/>
      <c r="CO3836" s="354"/>
    </row>
    <row r="3837" spans="90:93" ht="16.5">
      <c r="CL3837" s="352"/>
      <c r="CM3837" s="353"/>
      <c r="CN3837" s="354"/>
      <c r="CO3837" s="354"/>
    </row>
    <row r="3838" spans="90:93" ht="16.5">
      <c r="CL3838" s="352"/>
      <c r="CM3838" s="353"/>
      <c r="CN3838" s="354"/>
      <c r="CO3838" s="354"/>
    </row>
    <row r="3839" spans="90:93" ht="16.5">
      <c r="CL3839" s="352"/>
      <c r="CM3839" s="353"/>
      <c r="CN3839" s="354"/>
      <c r="CO3839" s="354"/>
    </row>
    <row r="3840" spans="90:93" ht="16.5">
      <c r="CL3840" s="352"/>
      <c r="CM3840" s="353"/>
      <c r="CN3840" s="354"/>
      <c r="CO3840" s="354"/>
    </row>
    <row r="3841" spans="90:93" ht="16.5">
      <c r="CL3841" s="352"/>
      <c r="CM3841" s="353"/>
      <c r="CN3841" s="354"/>
      <c r="CO3841" s="354"/>
    </row>
    <row r="3842" spans="90:93" ht="16.5">
      <c r="CL3842" s="352"/>
      <c r="CM3842" s="353"/>
      <c r="CN3842" s="354"/>
      <c r="CO3842" s="354"/>
    </row>
    <row r="3843" spans="90:93" ht="16.5">
      <c r="CL3843" s="352"/>
      <c r="CM3843" s="353"/>
      <c r="CN3843" s="354"/>
      <c r="CO3843" s="354"/>
    </row>
    <row r="3844" spans="90:93" ht="16.5">
      <c r="CL3844" s="352"/>
      <c r="CM3844" s="353"/>
      <c r="CN3844" s="354"/>
      <c r="CO3844" s="354"/>
    </row>
    <row r="3845" spans="90:93" ht="16.5">
      <c r="CL3845" s="352"/>
      <c r="CM3845" s="353"/>
      <c r="CN3845" s="354"/>
      <c r="CO3845" s="354"/>
    </row>
    <row r="3846" spans="90:93" ht="16.5">
      <c r="CL3846" s="352"/>
      <c r="CM3846" s="353"/>
      <c r="CN3846" s="354"/>
      <c r="CO3846" s="354"/>
    </row>
    <row r="3847" spans="90:93" ht="16.5">
      <c r="CL3847" s="352"/>
      <c r="CM3847" s="353"/>
      <c r="CN3847" s="354"/>
      <c r="CO3847" s="354"/>
    </row>
    <row r="3848" spans="90:93" ht="16.5">
      <c r="CL3848" s="352"/>
      <c r="CM3848" s="353"/>
      <c r="CN3848" s="354"/>
      <c r="CO3848" s="354"/>
    </row>
    <row r="3849" spans="90:93" ht="16.5">
      <c r="CL3849" s="352"/>
      <c r="CM3849" s="353"/>
      <c r="CN3849" s="354"/>
      <c r="CO3849" s="354"/>
    </row>
    <row r="3850" spans="90:93" ht="16.5">
      <c r="CL3850" s="352"/>
      <c r="CM3850" s="353"/>
      <c r="CN3850" s="354"/>
      <c r="CO3850" s="354"/>
    </row>
    <row r="3851" spans="90:93" ht="16.5">
      <c r="CL3851" s="352"/>
      <c r="CM3851" s="353"/>
      <c r="CN3851" s="354"/>
      <c r="CO3851" s="354"/>
    </row>
    <row r="3852" spans="90:93" ht="16.5">
      <c r="CL3852" s="352"/>
      <c r="CM3852" s="353"/>
      <c r="CN3852" s="354"/>
      <c r="CO3852" s="354"/>
    </row>
    <row r="3853" spans="90:93" ht="16.5">
      <c r="CL3853" s="352"/>
      <c r="CM3853" s="353"/>
      <c r="CN3853" s="354"/>
      <c r="CO3853" s="354"/>
    </row>
    <row r="3854" spans="90:93" ht="16.5">
      <c r="CL3854" s="352"/>
      <c r="CM3854" s="353"/>
      <c r="CN3854" s="354"/>
      <c r="CO3854" s="354"/>
    </row>
    <row r="3855" spans="90:93" ht="16.5">
      <c r="CL3855" s="352"/>
      <c r="CM3855" s="353"/>
      <c r="CN3855" s="354"/>
      <c r="CO3855" s="354"/>
    </row>
    <row r="3856" spans="90:93" ht="16.5">
      <c r="CL3856" s="352"/>
      <c r="CM3856" s="353"/>
      <c r="CN3856" s="354"/>
      <c r="CO3856" s="354"/>
    </row>
    <row r="3857" spans="90:93" ht="16.5">
      <c r="CL3857" s="352"/>
      <c r="CM3857" s="353"/>
      <c r="CN3857" s="354"/>
      <c r="CO3857" s="354"/>
    </row>
    <row r="3858" spans="90:93" ht="16.5">
      <c r="CL3858" s="352"/>
      <c r="CM3858" s="353"/>
      <c r="CN3858" s="354"/>
      <c r="CO3858" s="354"/>
    </row>
    <row r="3859" spans="90:93" ht="16.5">
      <c r="CL3859" s="352"/>
      <c r="CM3859" s="353"/>
      <c r="CN3859" s="354"/>
      <c r="CO3859" s="354"/>
    </row>
    <row r="3860" spans="90:93" ht="16.5">
      <c r="CL3860" s="352"/>
      <c r="CM3860" s="353"/>
      <c r="CN3860" s="354"/>
      <c r="CO3860" s="354"/>
    </row>
    <row r="3861" spans="90:93" ht="16.5">
      <c r="CL3861" s="352"/>
      <c r="CM3861" s="353"/>
      <c r="CN3861" s="354"/>
      <c r="CO3861" s="354"/>
    </row>
    <row r="3862" spans="90:93" ht="16.5">
      <c r="CL3862" s="352"/>
      <c r="CM3862" s="353"/>
      <c r="CN3862" s="354"/>
      <c r="CO3862" s="354"/>
    </row>
    <row r="3863" spans="90:93" ht="16.5">
      <c r="CL3863" s="352"/>
      <c r="CM3863" s="353"/>
      <c r="CN3863" s="354"/>
      <c r="CO3863" s="354"/>
    </row>
    <row r="3864" spans="90:93" ht="16.5">
      <c r="CL3864" s="352"/>
      <c r="CM3864" s="353"/>
      <c r="CN3864" s="354"/>
      <c r="CO3864" s="354"/>
    </row>
    <row r="3865" spans="90:93" ht="16.5">
      <c r="CL3865" s="352"/>
      <c r="CM3865" s="353"/>
      <c r="CN3865" s="354"/>
      <c r="CO3865" s="354"/>
    </row>
    <row r="3866" spans="90:93" ht="16.5">
      <c r="CL3866" s="352"/>
      <c r="CM3866" s="353"/>
      <c r="CN3866" s="354"/>
      <c r="CO3866" s="354"/>
    </row>
    <row r="3867" spans="90:93" ht="16.5">
      <c r="CL3867" s="352"/>
      <c r="CM3867" s="353"/>
      <c r="CN3867" s="354"/>
      <c r="CO3867" s="354"/>
    </row>
    <row r="3868" spans="90:93" ht="16.5">
      <c r="CL3868" s="352"/>
      <c r="CM3868" s="353"/>
      <c r="CN3868" s="354"/>
      <c r="CO3868" s="354"/>
    </row>
    <row r="3869" spans="90:93" ht="16.5">
      <c r="CL3869" s="352"/>
      <c r="CM3869" s="353"/>
      <c r="CN3869" s="354"/>
      <c r="CO3869" s="354"/>
    </row>
    <row r="3870" spans="90:93" ht="16.5">
      <c r="CL3870" s="352"/>
      <c r="CM3870" s="353"/>
      <c r="CN3870" s="354"/>
      <c r="CO3870" s="354"/>
    </row>
    <row r="3871" spans="90:93" ht="16.5">
      <c r="CL3871" s="352"/>
      <c r="CM3871" s="353"/>
      <c r="CN3871" s="354"/>
      <c r="CO3871" s="354"/>
    </row>
    <row r="3872" spans="90:93" ht="16.5">
      <c r="CL3872" s="352"/>
      <c r="CM3872" s="353"/>
      <c r="CN3872" s="354"/>
      <c r="CO3872" s="354"/>
    </row>
    <row r="3873" spans="90:93" ht="16.5">
      <c r="CL3873" s="352"/>
      <c r="CM3873" s="353"/>
      <c r="CN3873" s="354"/>
      <c r="CO3873" s="354"/>
    </row>
    <row r="3874" spans="90:93" ht="16.5">
      <c r="CL3874" s="352"/>
      <c r="CM3874" s="353"/>
      <c r="CN3874" s="354"/>
      <c r="CO3874" s="354"/>
    </row>
    <row r="3875" spans="90:93" ht="16.5">
      <c r="CL3875" s="352"/>
      <c r="CM3875" s="353"/>
      <c r="CN3875" s="354"/>
      <c r="CO3875" s="354"/>
    </row>
    <row r="3876" spans="90:93" ht="16.5">
      <c r="CL3876" s="352"/>
      <c r="CM3876" s="353"/>
      <c r="CN3876" s="354"/>
      <c r="CO3876" s="354"/>
    </row>
    <row r="3877" spans="90:93" ht="16.5">
      <c r="CL3877" s="352"/>
      <c r="CM3877" s="353"/>
      <c r="CN3877" s="354"/>
      <c r="CO3877" s="354"/>
    </row>
    <row r="3878" spans="90:93" ht="16.5">
      <c r="CL3878" s="352"/>
      <c r="CM3878" s="353"/>
      <c r="CN3878" s="354"/>
      <c r="CO3878" s="354"/>
    </row>
    <row r="3879" spans="90:93" ht="16.5">
      <c r="CL3879" s="352"/>
      <c r="CM3879" s="353"/>
      <c r="CN3879" s="354"/>
      <c r="CO3879" s="354"/>
    </row>
    <row r="3880" spans="90:93" ht="16.5">
      <c r="CL3880" s="352"/>
      <c r="CM3880" s="353"/>
      <c r="CN3880" s="354"/>
      <c r="CO3880" s="354"/>
    </row>
    <row r="3881" spans="90:93" ht="16.5">
      <c r="CL3881" s="352"/>
      <c r="CM3881" s="353"/>
      <c r="CN3881" s="354"/>
      <c r="CO3881" s="354"/>
    </row>
    <row r="3882" spans="90:93" ht="16.5">
      <c r="CL3882" s="352"/>
      <c r="CM3882" s="353"/>
      <c r="CN3882" s="354"/>
      <c r="CO3882" s="354"/>
    </row>
    <row r="3883" spans="90:93" ht="16.5">
      <c r="CL3883" s="352"/>
      <c r="CM3883" s="353"/>
      <c r="CN3883" s="354"/>
      <c r="CO3883" s="354"/>
    </row>
    <row r="3884" spans="90:93" ht="16.5">
      <c r="CL3884" s="352"/>
      <c r="CM3884" s="353"/>
      <c r="CN3884" s="354"/>
      <c r="CO3884" s="354"/>
    </row>
    <row r="3885" spans="90:93" ht="16.5">
      <c r="CL3885" s="352"/>
      <c r="CM3885" s="353"/>
      <c r="CN3885" s="354"/>
      <c r="CO3885" s="354"/>
    </row>
    <row r="3886" spans="90:93" ht="16.5">
      <c r="CL3886" s="352"/>
      <c r="CM3886" s="353"/>
      <c r="CN3886" s="354"/>
      <c r="CO3886" s="354"/>
    </row>
    <row r="3887" spans="90:93" ht="16.5">
      <c r="CL3887" s="352"/>
      <c r="CM3887" s="353"/>
      <c r="CN3887" s="354"/>
      <c r="CO3887" s="354"/>
    </row>
    <row r="3888" spans="90:93" ht="16.5">
      <c r="CL3888" s="352"/>
      <c r="CM3888" s="353"/>
      <c r="CN3888" s="354"/>
      <c r="CO3888" s="354"/>
    </row>
    <row r="3889" spans="90:93" ht="16.5">
      <c r="CL3889" s="352"/>
      <c r="CM3889" s="353"/>
      <c r="CN3889" s="354"/>
      <c r="CO3889" s="354"/>
    </row>
    <row r="3890" spans="90:93" ht="16.5">
      <c r="CL3890" s="352"/>
      <c r="CM3890" s="353"/>
      <c r="CN3890" s="354"/>
      <c r="CO3890" s="354"/>
    </row>
    <row r="3891" spans="90:93" ht="16.5">
      <c r="CL3891" s="352"/>
      <c r="CM3891" s="353"/>
      <c r="CN3891" s="354"/>
      <c r="CO3891" s="354"/>
    </row>
    <row r="3892" spans="90:93" ht="16.5">
      <c r="CL3892" s="352"/>
      <c r="CM3892" s="353"/>
      <c r="CN3892" s="354"/>
      <c r="CO3892" s="354"/>
    </row>
    <row r="3893" spans="90:93" ht="16.5">
      <c r="CL3893" s="352"/>
      <c r="CM3893" s="353"/>
      <c r="CN3893" s="354"/>
      <c r="CO3893" s="354"/>
    </row>
    <row r="3894" spans="90:93" ht="16.5">
      <c r="CL3894" s="352"/>
      <c r="CM3894" s="353"/>
      <c r="CN3894" s="354"/>
      <c r="CO3894" s="354"/>
    </row>
    <row r="3895" spans="90:93" ht="16.5">
      <c r="CL3895" s="352"/>
      <c r="CM3895" s="353"/>
      <c r="CN3895" s="354"/>
      <c r="CO3895" s="354"/>
    </row>
    <row r="3896" spans="90:93" ht="16.5">
      <c r="CL3896" s="352"/>
      <c r="CM3896" s="353"/>
      <c r="CN3896" s="354"/>
      <c r="CO3896" s="354"/>
    </row>
    <row r="3897" spans="90:93" ht="16.5">
      <c r="CL3897" s="352"/>
      <c r="CM3897" s="353"/>
      <c r="CN3897" s="354"/>
      <c r="CO3897" s="354"/>
    </row>
    <row r="3898" spans="90:93" ht="16.5">
      <c r="CL3898" s="352"/>
      <c r="CM3898" s="353"/>
      <c r="CN3898" s="354"/>
      <c r="CO3898" s="354"/>
    </row>
    <row r="3899" spans="90:93" ht="16.5">
      <c r="CL3899" s="352"/>
      <c r="CM3899" s="353"/>
      <c r="CN3899" s="354"/>
      <c r="CO3899" s="354"/>
    </row>
    <row r="3900" spans="90:93" ht="16.5">
      <c r="CL3900" s="352"/>
      <c r="CM3900" s="353"/>
      <c r="CN3900" s="354"/>
      <c r="CO3900" s="354"/>
    </row>
    <row r="3901" spans="90:93" ht="16.5">
      <c r="CL3901" s="352"/>
      <c r="CM3901" s="353"/>
      <c r="CN3901" s="354"/>
      <c r="CO3901" s="354"/>
    </row>
    <row r="3902" spans="90:93" ht="16.5">
      <c r="CL3902" s="352"/>
      <c r="CM3902" s="353"/>
      <c r="CN3902" s="354"/>
      <c r="CO3902" s="354"/>
    </row>
    <row r="3903" spans="90:93" ht="16.5">
      <c r="CL3903" s="352"/>
      <c r="CM3903" s="353"/>
      <c r="CN3903" s="354"/>
      <c r="CO3903" s="354"/>
    </row>
    <row r="3904" spans="90:93" ht="16.5">
      <c r="CL3904" s="352"/>
      <c r="CM3904" s="353"/>
      <c r="CN3904" s="354"/>
      <c r="CO3904" s="354"/>
    </row>
    <row r="3905" spans="90:93" ht="16.5">
      <c r="CL3905" s="352"/>
      <c r="CM3905" s="353"/>
      <c r="CN3905" s="354"/>
      <c r="CO3905" s="354"/>
    </row>
    <row r="3906" spans="90:93" ht="16.5">
      <c r="CL3906" s="352"/>
      <c r="CM3906" s="353"/>
      <c r="CN3906" s="354"/>
      <c r="CO3906" s="354"/>
    </row>
    <row r="3907" spans="90:93" ht="16.5">
      <c r="CL3907" s="352"/>
      <c r="CM3907" s="353"/>
      <c r="CN3907" s="354"/>
      <c r="CO3907" s="354"/>
    </row>
    <row r="3908" spans="90:93" ht="16.5">
      <c r="CL3908" s="352"/>
      <c r="CM3908" s="353"/>
      <c r="CN3908" s="354"/>
      <c r="CO3908" s="354"/>
    </row>
    <row r="3909" spans="90:93" ht="16.5">
      <c r="CL3909" s="352"/>
      <c r="CM3909" s="353"/>
      <c r="CN3909" s="354"/>
      <c r="CO3909" s="354"/>
    </row>
    <row r="3910" spans="90:93" ht="16.5">
      <c r="CL3910" s="352"/>
      <c r="CM3910" s="353"/>
      <c r="CN3910" s="354"/>
      <c r="CO3910" s="354"/>
    </row>
    <row r="3911" spans="90:93" ht="16.5">
      <c r="CL3911" s="352"/>
      <c r="CM3911" s="353"/>
      <c r="CN3911" s="354"/>
      <c r="CO3911" s="354"/>
    </row>
    <row r="3912" spans="90:93" ht="16.5">
      <c r="CL3912" s="352"/>
      <c r="CM3912" s="353"/>
      <c r="CN3912" s="354"/>
      <c r="CO3912" s="354"/>
    </row>
    <row r="3913" spans="90:93" ht="16.5">
      <c r="CL3913" s="352"/>
      <c r="CM3913" s="353"/>
      <c r="CN3913" s="354"/>
      <c r="CO3913" s="354"/>
    </row>
    <row r="3914" spans="90:93" ht="16.5">
      <c r="CL3914" s="352"/>
      <c r="CM3914" s="353"/>
      <c r="CN3914" s="354"/>
      <c r="CO3914" s="354"/>
    </row>
    <row r="3915" spans="90:93" ht="16.5">
      <c r="CL3915" s="352"/>
      <c r="CM3915" s="353"/>
      <c r="CN3915" s="354"/>
      <c r="CO3915" s="354"/>
    </row>
    <row r="3916" spans="90:93" ht="16.5">
      <c r="CL3916" s="352"/>
      <c r="CM3916" s="353"/>
      <c r="CN3916" s="354"/>
      <c r="CO3916" s="354"/>
    </row>
    <row r="3917" spans="90:93" ht="16.5">
      <c r="CL3917" s="352"/>
      <c r="CM3917" s="353"/>
      <c r="CN3917" s="354"/>
      <c r="CO3917" s="354"/>
    </row>
    <row r="3918" spans="90:93" ht="16.5">
      <c r="CL3918" s="352"/>
      <c r="CM3918" s="353"/>
      <c r="CN3918" s="354"/>
      <c r="CO3918" s="354"/>
    </row>
    <row r="3919" spans="90:93" ht="16.5">
      <c r="CL3919" s="352"/>
      <c r="CM3919" s="353"/>
      <c r="CN3919" s="354"/>
      <c r="CO3919" s="354"/>
    </row>
    <row r="3920" spans="90:93" ht="16.5">
      <c r="CL3920" s="352"/>
      <c r="CM3920" s="353"/>
      <c r="CN3920" s="354"/>
      <c r="CO3920" s="354"/>
    </row>
    <row r="3921" spans="90:93" ht="16.5">
      <c r="CL3921" s="352"/>
      <c r="CM3921" s="353"/>
      <c r="CN3921" s="354"/>
      <c r="CO3921" s="354"/>
    </row>
    <row r="3922" spans="90:93" ht="16.5">
      <c r="CL3922" s="352"/>
      <c r="CM3922" s="353"/>
      <c r="CN3922" s="354"/>
      <c r="CO3922" s="354"/>
    </row>
    <row r="3923" spans="90:93" ht="16.5">
      <c r="CL3923" s="352"/>
      <c r="CM3923" s="353"/>
      <c r="CN3923" s="354"/>
      <c r="CO3923" s="354"/>
    </row>
    <row r="3924" spans="90:93" ht="16.5">
      <c r="CL3924" s="352"/>
      <c r="CM3924" s="353"/>
      <c r="CN3924" s="354"/>
      <c r="CO3924" s="354"/>
    </row>
    <row r="3925" spans="90:93" ht="16.5">
      <c r="CL3925" s="352"/>
      <c r="CM3925" s="353"/>
      <c r="CN3925" s="354"/>
      <c r="CO3925" s="354"/>
    </row>
    <row r="3926" spans="90:93" ht="16.5">
      <c r="CL3926" s="352"/>
      <c r="CM3926" s="353"/>
      <c r="CN3926" s="354"/>
      <c r="CO3926" s="354"/>
    </row>
    <row r="3927" spans="90:93" ht="16.5">
      <c r="CL3927" s="352"/>
      <c r="CM3927" s="353"/>
      <c r="CN3927" s="354"/>
      <c r="CO3927" s="354"/>
    </row>
    <row r="3928" spans="90:93" ht="16.5">
      <c r="CL3928" s="352"/>
      <c r="CM3928" s="353"/>
      <c r="CN3928" s="354"/>
      <c r="CO3928" s="354"/>
    </row>
    <row r="3929" spans="90:93" ht="16.5">
      <c r="CL3929" s="352"/>
      <c r="CM3929" s="353"/>
      <c r="CN3929" s="354"/>
      <c r="CO3929" s="354"/>
    </row>
    <row r="3930" spans="90:93" ht="16.5">
      <c r="CL3930" s="352"/>
      <c r="CM3930" s="353"/>
      <c r="CN3930" s="354"/>
      <c r="CO3930" s="354"/>
    </row>
    <row r="3931" spans="90:93" ht="16.5">
      <c r="CL3931" s="352"/>
      <c r="CM3931" s="353"/>
      <c r="CN3931" s="354"/>
      <c r="CO3931" s="354"/>
    </row>
    <row r="3932" spans="90:93" ht="16.5">
      <c r="CL3932" s="352"/>
      <c r="CM3932" s="353"/>
      <c r="CN3932" s="354"/>
      <c r="CO3932" s="354"/>
    </row>
    <row r="3933" spans="90:93" ht="16.5">
      <c r="CL3933" s="352"/>
      <c r="CM3933" s="353"/>
      <c r="CN3933" s="354"/>
      <c r="CO3933" s="354"/>
    </row>
    <row r="3934" spans="90:93" ht="16.5">
      <c r="CL3934" s="352"/>
      <c r="CM3934" s="353"/>
      <c r="CN3934" s="354"/>
      <c r="CO3934" s="354"/>
    </row>
    <row r="3935" spans="90:93" ht="16.5">
      <c r="CL3935" s="352"/>
      <c r="CM3935" s="353"/>
      <c r="CN3935" s="354"/>
      <c r="CO3935" s="354"/>
    </row>
    <row r="3936" spans="90:93" ht="16.5">
      <c r="CL3936" s="352"/>
      <c r="CM3936" s="353"/>
      <c r="CN3936" s="354"/>
      <c r="CO3936" s="354"/>
    </row>
    <row r="3937" spans="90:93" ht="16.5">
      <c r="CL3937" s="352"/>
      <c r="CM3937" s="353"/>
      <c r="CN3937" s="354"/>
      <c r="CO3937" s="354"/>
    </row>
    <row r="3938" spans="90:93" ht="16.5">
      <c r="CL3938" s="352"/>
      <c r="CM3938" s="353"/>
      <c r="CN3938" s="354"/>
      <c r="CO3938" s="354"/>
    </row>
    <row r="3939" spans="90:93" ht="16.5">
      <c r="CL3939" s="352"/>
      <c r="CM3939" s="353"/>
      <c r="CN3939" s="354"/>
      <c r="CO3939" s="354"/>
    </row>
    <row r="3940" spans="90:93" ht="16.5">
      <c r="CL3940" s="352"/>
      <c r="CM3940" s="353"/>
      <c r="CN3940" s="354"/>
      <c r="CO3940" s="354"/>
    </row>
    <row r="3941" spans="90:93" ht="16.5">
      <c r="CL3941" s="352"/>
      <c r="CM3941" s="353"/>
      <c r="CN3941" s="354"/>
      <c r="CO3941" s="354"/>
    </row>
    <row r="3942" spans="90:93" ht="16.5">
      <c r="CL3942" s="352"/>
      <c r="CM3942" s="353"/>
      <c r="CN3942" s="354"/>
      <c r="CO3942" s="354"/>
    </row>
    <row r="3943" spans="90:93" ht="16.5">
      <c r="CL3943" s="352"/>
      <c r="CM3943" s="353"/>
      <c r="CN3943" s="354"/>
      <c r="CO3943" s="354"/>
    </row>
    <row r="3944" spans="90:93" ht="16.5">
      <c r="CL3944" s="352"/>
      <c r="CM3944" s="353"/>
      <c r="CN3944" s="354"/>
      <c r="CO3944" s="354"/>
    </row>
    <row r="3945" spans="90:93" ht="16.5">
      <c r="CL3945" s="352"/>
      <c r="CM3945" s="353"/>
      <c r="CN3945" s="354"/>
      <c r="CO3945" s="354"/>
    </row>
    <row r="3946" spans="90:93" ht="16.5">
      <c r="CL3946" s="352"/>
      <c r="CM3946" s="353"/>
      <c r="CN3946" s="354"/>
      <c r="CO3946" s="354"/>
    </row>
    <row r="3947" spans="90:93" ht="16.5">
      <c r="CL3947" s="352"/>
      <c r="CM3947" s="353"/>
      <c r="CN3947" s="354"/>
      <c r="CO3947" s="354"/>
    </row>
    <row r="3948" spans="90:93" ht="16.5">
      <c r="CL3948" s="352"/>
      <c r="CM3948" s="353"/>
      <c r="CN3948" s="354"/>
      <c r="CO3948" s="354"/>
    </row>
    <row r="3949" spans="90:93" ht="16.5">
      <c r="CL3949" s="352"/>
      <c r="CM3949" s="353"/>
      <c r="CN3949" s="354"/>
      <c r="CO3949" s="354"/>
    </row>
    <row r="3950" spans="90:93" ht="16.5">
      <c r="CL3950" s="352"/>
      <c r="CM3950" s="353"/>
      <c r="CN3950" s="354"/>
      <c r="CO3950" s="354"/>
    </row>
    <row r="3951" spans="90:93" ht="16.5">
      <c r="CL3951" s="352"/>
      <c r="CM3951" s="353"/>
      <c r="CN3951" s="354"/>
      <c r="CO3951" s="354"/>
    </row>
    <row r="3952" spans="90:93" ht="16.5">
      <c r="CL3952" s="352"/>
      <c r="CM3952" s="353"/>
      <c r="CN3952" s="354"/>
      <c r="CO3952" s="354"/>
    </row>
    <row r="3953" spans="90:93" ht="16.5">
      <c r="CL3953" s="352"/>
      <c r="CM3953" s="353"/>
      <c r="CN3953" s="354"/>
      <c r="CO3953" s="354"/>
    </row>
    <row r="3954" spans="90:93" ht="16.5">
      <c r="CL3954" s="352"/>
      <c r="CM3954" s="353"/>
      <c r="CN3954" s="354"/>
      <c r="CO3954" s="354"/>
    </row>
    <row r="3955" spans="90:93" ht="16.5">
      <c r="CL3955" s="352"/>
      <c r="CM3955" s="353"/>
      <c r="CN3955" s="354"/>
      <c r="CO3955" s="354"/>
    </row>
    <row r="3956" spans="90:93" ht="16.5">
      <c r="CL3956" s="352"/>
      <c r="CM3956" s="353"/>
      <c r="CN3956" s="354"/>
      <c r="CO3956" s="354"/>
    </row>
    <row r="3957" spans="90:93" ht="16.5">
      <c r="CL3957" s="352"/>
      <c r="CM3957" s="353"/>
      <c r="CN3957" s="354"/>
      <c r="CO3957" s="354"/>
    </row>
    <row r="3958" spans="90:93" ht="16.5">
      <c r="CL3958" s="352"/>
      <c r="CM3958" s="353"/>
      <c r="CN3958" s="354"/>
      <c r="CO3958" s="354"/>
    </row>
    <row r="3959" spans="90:93" ht="16.5">
      <c r="CL3959" s="352"/>
      <c r="CM3959" s="353"/>
      <c r="CN3959" s="354"/>
      <c r="CO3959" s="354"/>
    </row>
    <row r="3960" spans="90:93" ht="16.5">
      <c r="CL3960" s="352"/>
      <c r="CM3960" s="353"/>
      <c r="CN3960" s="354"/>
      <c r="CO3960" s="354"/>
    </row>
    <row r="3961" spans="90:93" ht="16.5">
      <c r="CL3961" s="352"/>
      <c r="CM3961" s="353"/>
      <c r="CN3961" s="354"/>
      <c r="CO3961" s="354"/>
    </row>
    <row r="3962" spans="90:93" ht="16.5">
      <c r="CL3962" s="352"/>
      <c r="CM3962" s="353"/>
      <c r="CN3962" s="354"/>
      <c r="CO3962" s="354"/>
    </row>
    <row r="3963" spans="90:93" ht="16.5">
      <c r="CL3963" s="352"/>
      <c r="CM3963" s="353"/>
      <c r="CN3963" s="354"/>
      <c r="CO3963" s="354"/>
    </row>
    <row r="3964" spans="90:93" ht="16.5">
      <c r="CL3964" s="352"/>
      <c r="CM3964" s="353"/>
      <c r="CN3964" s="354"/>
      <c r="CO3964" s="354"/>
    </row>
    <row r="3965" spans="90:93" ht="16.5">
      <c r="CL3965" s="352"/>
      <c r="CM3965" s="353"/>
      <c r="CN3965" s="354"/>
      <c r="CO3965" s="354"/>
    </row>
    <row r="3966" spans="90:93" ht="16.5">
      <c r="CL3966" s="352"/>
      <c r="CM3966" s="353"/>
      <c r="CN3966" s="354"/>
      <c r="CO3966" s="354"/>
    </row>
    <row r="3967" spans="90:93" ht="16.5">
      <c r="CL3967" s="352"/>
      <c r="CM3967" s="353"/>
      <c r="CN3967" s="354"/>
      <c r="CO3967" s="354"/>
    </row>
    <row r="3968" spans="90:93" ht="16.5">
      <c r="CL3968" s="352"/>
      <c r="CM3968" s="353"/>
      <c r="CN3968" s="354"/>
      <c r="CO3968" s="354"/>
    </row>
    <row r="3969" spans="90:93" ht="16.5">
      <c r="CL3969" s="352"/>
      <c r="CM3969" s="353"/>
      <c r="CN3969" s="354"/>
      <c r="CO3969" s="354"/>
    </row>
    <row r="3970" spans="90:93" ht="16.5">
      <c r="CL3970" s="352"/>
      <c r="CM3970" s="353"/>
      <c r="CN3970" s="354"/>
      <c r="CO3970" s="354"/>
    </row>
    <row r="3971" spans="90:93" ht="16.5">
      <c r="CL3971" s="352"/>
      <c r="CM3971" s="353"/>
      <c r="CN3971" s="354"/>
      <c r="CO3971" s="354"/>
    </row>
    <row r="3972" spans="90:93" ht="16.5">
      <c r="CL3972" s="352"/>
      <c r="CM3972" s="353"/>
      <c r="CN3972" s="354"/>
      <c r="CO3972" s="354"/>
    </row>
    <row r="3973" spans="90:93" ht="16.5">
      <c r="CL3973" s="352"/>
      <c r="CM3973" s="353"/>
      <c r="CN3973" s="354"/>
      <c r="CO3973" s="354"/>
    </row>
    <row r="3974" spans="90:93" ht="16.5">
      <c r="CL3974" s="352"/>
      <c r="CM3974" s="353"/>
      <c r="CN3974" s="354"/>
      <c r="CO3974" s="354"/>
    </row>
    <row r="3975" spans="90:93" ht="16.5">
      <c r="CL3975" s="352"/>
      <c r="CM3975" s="353"/>
      <c r="CN3975" s="354"/>
      <c r="CO3975" s="354"/>
    </row>
    <row r="3976" spans="90:93" ht="16.5">
      <c r="CL3976" s="352"/>
      <c r="CM3976" s="353"/>
      <c r="CN3976" s="354"/>
      <c r="CO3976" s="354"/>
    </row>
    <row r="3977" spans="90:93" ht="16.5">
      <c r="CL3977" s="352"/>
      <c r="CM3977" s="353"/>
      <c r="CN3977" s="354"/>
      <c r="CO3977" s="354"/>
    </row>
    <row r="3978" spans="90:93" ht="16.5">
      <c r="CL3978" s="352"/>
      <c r="CM3978" s="353"/>
      <c r="CN3978" s="354"/>
      <c r="CO3978" s="354"/>
    </row>
    <row r="3979" spans="90:93" ht="16.5">
      <c r="CL3979" s="352"/>
      <c r="CM3979" s="353"/>
      <c r="CN3979" s="354"/>
      <c r="CO3979" s="354"/>
    </row>
    <row r="3980" spans="90:93" ht="16.5">
      <c r="CL3980" s="352"/>
      <c r="CM3980" s="353"/>
      <c r="CN3980" s="354"/>
      <c r="CO3980" s="354"/>
    </row>
    <row r="3981" spans="90:93" ht="16.5">
      <c r="CL3981" s="352"/>
      <c r="CM3981" s="353"/>
      <c r="CN3981" s="354"/>
      <c r="CO3981" s="354"/>
    </row>
    <row r="3982" spans="90:93" ht="16.5">
      <c r="CL3982" s="352"/>
      <c r="CM3982" s="353"/>
      <c r="CN3982" s="354"/>
      <c r="CO3982" s="354"/>
    </row>
    <row r="3983" spans="90:93" ht="16.5">
      <c r="CL3983" s="352"/>
      <c r="CM3983" s="353"/>
      <c r="CN3983" s="354"/>
      <c r="CO3983" s="354"/>
    </row>
    <row r="3984" spans="90:93" ht="16.5">
      <c r="CL3984" s="352"/>
      <c r="CM3984" s="353"/>
      <c r="CN3984" s="354"/>
      <c r="CO3984" s="354"/>
    </row>
    <row r="3985" spans="90:93" ht="16.5">
      <c r="CL3985" s="352"/>
      <c r="CM3985" s="353"/>
      <c r="CN3985" s="354"/>
      <c r="CO3985" s="354"/>
    </row>
    <row r="3986" spans="90:93" ht="16.5">
      <c r="CL3986" s="352"/>
      <c r="CM3986" s="353"/>
      <c r="CN3986" s="354"/>
      <c r="CO3986" s="354"/>
    </row>
    <row r="3987" spans="90:93" ht="16.5">
      <c r="CL3987" s="352"/>
      <c r="CM3987" s="353"/>
      <c r="CN3987" s="354"/>
      <c r="CO3987" s="354"/>
    </row>
    <row r="3988" spans="90:93" ht="16.5">
      <c r="CL3988" s="352"/>
      <c r="CM3988" s="353"/>
      <c r="CN3988" s="354"/>
      <c r="CO3988" s="354"/>
    </row>
    <row r="3989" spans="90:93" ht="16.5">
      <c r="CL3989" s="352"/>
      <c r="CM3989" s="353"/>
      <c r="CN3989" s="354"/>
      <c r="CO3989" s="354"/>
    </row>
    <row r="3990" spans="90:93" ht="16.5">
      <c r="CL3990" s="352"/>
      <c r="CM3990" s="353"/>
      <c r="CN3990" s="354"/>
      <c r="CO3990" s="354"/>
    </row>
    <row r="3991" spans="90:93" ht="16.5">
      <c r="CL3991" s="352"/>
      <c r="CM3991" s="353"/>
      <c r="CN3991" s="354"/>
      <c r="CO3991" s="354"/>
    </row>
    <row r="3992" spans="90:93" ht="16.5">
      <c r="CL3992" s="352"/>
      <c r="CM3992" s="353"/>
      <c r="CN3992" s="354"/>
      <c r="CO3992" s="354"/>
    </row>
    <row r="3993" spans="90:93" ht="16.5">
      <c r="CL3993" s="352"/>
      <c r="CM3993" s="353"/>
      <c r="CN3993" s="354"/>
      <c r="CO3993" s="354"/>
    </row>
    <row r="3994" spans="90:93" ht="16.5">
      <c r="CL3994" s="352"/>
      <c r="CM3994" s="353"/>
      <c r="CN3994" s="354"/>
      <c r="CO3994" s="354"/>
    </row>
    <row r="3995" spans="90:93" ht="16.5">
      <c r="CL3995" s="352"/>
      <c r="CM3995" s="353"/>
      <c r="CN3995" s="354"/>
      <c r="CO3995" s="354"/>
    </row>
    <row r="3996" spans="90:93" ht="16.5">
      <c r="CL3996" s="352"/>
      <c r="CM3996" s="353"/>
      <c r="CN3996" s="354"/>
      <c r="CO3996" s="354"/>
    </row>
    <row r="3997" spans="90:93" ht="16.5">
      <c r="CL3997" s="352"/>
      <c r="CM3997" s="353"/>
      <c r="CN3997" s="354"/>
      <c r="CO3997" s="354"/>
    </row>
    <row r="3998" spans="90:93" ht="16.5">
      <c r="CL3998" s="352"/>
      <c r="CM3998" s="353"/>
      <c r="CN3998" s="354"/>
      <c r="CO3998" s="354"/>
    </row>
    <row r="3999" spans="90:93" ht="16.5">
      <c r="CL3999" s="352"/>
      <c r="CM3999" s="353"/>
      <c r="CN3999" s="354"/>
      <c r="CO3999" s="354"/>
    </row>
    <row r="4000" spans="90:93" ht="16.5">
      <c r="CL4000" s="352"/>
      <c r="CM4000" s="353"/>
      <c r="CN4000" s="354"/>
      <c r="CO4000" s="354"/>
    </row>
    <row r="4001" spans="90:93" ht="16.5">
      <c r="CL4001" s="352"/>
      <c r="CM4001" s="353"/>
      <c r="CN4001" s="354"/>
      <c r="CO4001" s="354"/>
    </row>
    <row r="4002" spans="90:93" ht="16.5">
      <c r="CL4002" s="352"/>
      <c r="CM4002" s="353"/>
      <c r="CN4002" s="354"/>
      <c r="CO4002" s="354"/>
    </row>
    <row r="4003" spans="90:93" ht="16.5">
      <c r="CL4003" s="352"/>
      <c r="CM4003" s="353"/>
      <c r="CN4003" s="354"/>
      <c r="CO4003" s="354"/>
    </row>
    <row r="4004" spans="90:93" ht="16.5">
      <c r="CL4004" s="352"/>
      <c r="CM4004" s="353"/>
      <c r="CN4004" s="354"/>
      <c r="CO4004" s="354"/>
    </row>
    <row r="4005" spans="90:93" ht="16.5">
      <c r="CL4005" s="352"/>
      <c r="CM4005" s="353"/>
      <c r="CN4005" s="354"/>
      <c r="CO4005" s="354"/>
    </row>
    <row r="4006" spans="90:93" ht="16.5">
      <c r="CL4006" s="352"/>
      <c r="CM4006" s="353"/>
      <c r="CN4006" s="354"/>
      <c r="CO4006" s="354"/>
    </row>
    <row r="4007" spans="90:93" ht="16.5">
      <c r="CL4007" s="352"/>
      <c r="CM4007" s="353"/>
      <c r="CN4007" s="354"/>
      <c r="CO4007" s="354"/>
    </row>
    <row r="4008" spans="90:93" ht="16.5">
      <c r="CL4008" s="352"/>
      <c r="CM4008" s="353"/>
      <c r="CN4008" s="354"/>
      <c r="CO4008" s="354"/>
    </row>
    <row r="4009" spans="90:93" ht="16.5">
      <c r="CL4009" s="352"/>
      <c r="CM4009" s="353"/>
      <c r="CN4009" s="354"/>
      <c r="CO4009" s="354"/>
    </row>
    <row r="4010" spans="90:93" ht="16.5">
      <c r="CL4010" s="352"/>
      <c r="CM4010" s="353"/>
      <c r="CN4010" s="354"/>
      <c r="CO4010" s="354"/>
    </row>
    <row r="4011" spans="90:93" ht="16.5">
      <c r="CL4011" s="352"/>
      <c r="CM4011" s="353"/>
      <c r="CN4011" s="354"/>
      <c r="CO4011" s="354"/>
    </row>
    <row r="4012" spans="90:93" ht="16.5">
      <c r="CL4012" s="352"/>
      <c r="CM4012" s="353"/>
      <c r="CN4012" s="354"/>
      <c r="CO4012" s="354"/>
    </row>
    <row r="4013" spans="90:93" ht="16.5">
      <c r="CL4013" s="352"/>
      <c r="CM4013" s="353"/>
      <c r="CN4013" s="354"/>
      <c r="CO4013" s="354"/>
    </row>
    <row r="4014" spans="90:93" ht="16.5">
      <c r="CL4014" s="352"/>
      <c r="CM4014" s="353"/>
      <c r="CN4014" s="354"/>
      <c r="CO4014" s="354"/>
    </row>
    <row r="4015" spans="90:93" ht="16.5">
      <c r="CL4015" s="352"/>
      <c r="CM4015" s="353"/>
      <c r="CN4015" s="354"/>
      <c r="CO4015" s="354"/>
    </row>
    <row r="4016" spans="90:93" ht="16.5">
      <c r="CL4016" s="352"/>
      <c r="CM4016" s="353"/>
      <c r="CN4016" s="354"/>
      <c r="CO4016" s="354"/>
    </row>
    <row r="4017" spans="90:93" ht="16.5">
      <c r="CL4017" s="352"/>
      <c r="CM4017" s="353"/>
      <c r="CN4017" s="354"/>
      <c r="CO4017" s="354"/>
    </row>
    <row r="4018" spans="90:93" ht="16.5">
      <c r="CL4018" s="352"/>
      <c r="CM4018" s="353"/>
      <c r="CN4018" s="354"/>
      <c r="CO4018" s="354"/>
    </row>
    <row r="4019" spans="90:93" ht="16.5">
      <c r="CL4019" s="352"/>
      <c r="CM4019" s="353"/>
      <c r="CN4019" s="354"/>
      <c r="CO4019" s="354"/>
    </row>
    <row r="4020" spans="90:93" ht="16.5">
      <c r="CL4020" s="352"/>
      <c r="CM4020" s="353"/>
      <c r="CN4020" s="354"/>
      <c r="CO4020" s="354"/>
    </row>
    <row r="4021" spans="90:93" ht="16.5">
      <c r="CL4021" s="352"/>
      <c r="CM4021" s="353"/>
      <c r="CN4021" s="354"/>
      <c r="CO4021" s="354"/>
    </row>
    <row r="4022" spans="90:93" ht="16.5">
      <c r="CL4022" s="352"/>
      <c r="CM4022" s="353"/>
      <c r="CN4022" s="354"/>
      <c r="CO4022" s="354"/>
    </row>
    <row r="4023" spans="90:93" ht="16.5">
      <c r="CL4023" s="352"/>
      <c r="CM4023" s="353"/>
      <c r="CN4023" s="354"/>
      <c r="CO4023" s="354"/>
    </row>
    <row r="4024" spans="90:93" ht="16.5">
      <c r="CL4024" s="352"/>
      <c r="CM4024" s="353"/>
      <c r="CN4024" s="354"/>
      <c r="CO4024" s="354"/>
    </row>
    <row r="4025" spans="90:93" ht="16.5">
      <c r="CL4025" s="352"/>
      <c r="CM4025" s="353"/>
      <c r="CN4025" s="354"/>
      <c r="CO4025" s="354"/>
    </row>
    <row r="4026" spans="90:93" ht="16.5">
      <c r="CL4026" s="352"/>
      <c r="CM4026" s="353"/>
      <c r="CN4026" s="354"/>
      <c r="CO4026" s="354"/>
    </row>
    <row r="4027" spans="90:93" ht="16.5">
      <c r="CL4027" s="352"/>
      <c r="CM4027" s="353"/>
      <c r="CN4027" s="354"/>
      <c r="CO4027" s="354"/>
    </row>
    <row r="4028" spans="90:93" ht="16.5">
      <c r="CL4028" s="352"/>
      <c r="CM4028" s="353"/>
      <c r="CN4028" s="354"/>
      <c r="CO4028" s="354"/>
    </row>
    <row r="4029" spans="90:93" ht="16.5">
      <c r="CL4029" s="352"/>
      <c r="CM4029" s="353"/>
      <c r="CN4029" s="354"/>
      <c r="CO4029" s="354"/>
    </row>
    <row r="4030" spans="90:93" ht="16.5">
      <c r="CL4030" s="352"/>
      <c r="CM4030" s="353"/>
      <c r="CN4030" s="354"/>
      <c r="CO4030" s="354"/>
    </row>
    <row r="4031" spans="90:93" ht="16.5">
      <c r="CL4031" s="352"/>
      <c r="CM4031" s="353"/>
      <c r="CN4031" s="354"/>
      <c r="CO4031" s="354"/>
    </row>
    <row r="4032" spans="90:93" ht="16.5">
      <c r="CL4032" s="352"/>
      <c r="CM4032" s="353"/>
      <c r="CN4032" s="354"/>
      <c r="CO4032" s="354"/>
    </row>
    <row r="4033" spans="90:93" ht="16.5">
      <c r="CL4033" s="352"/>
      <c r="CM4033" s="353"/>
      <c r="CN4033" s="354"/>
      <c r="CO4033" s="354"/>
    </row>
    <row r="4034" spans="90:93" ht="16.5">
      <c r="CL4034" s="352"/>
      <c r="CM4034" s="353"/>
      <c r="CN4034" s="354"/>
      <c r="CO4034" s="354"/>
    </row>
    <row r="4035" spans="90:93" ht="16.5">
      <c r="CL4035" s="352"/>
      <c r="CM4035" s="353"/>
      <c r="CN4035" s="354"/>
      <c r="CO4035" s="354"/>
    </row>
    <row r="4036" spans="90:93" ht="16.5">
      <c r="CL4036" s="352"/>
      <c r="CM4036" s="353"/>
      <c r="CN4036" s="354"/>
      <c r="CO4036" s="354"/>
    </row>
    <row r="4037" spans="90:93" ht="16.5">
      <c r="CL4037" s="352"/>
      <c r="CM4037" s="353"/>
      <c r="CN4037" s="354"/>
      <c r="CO4037" s="354"/>
    </row>
    <row r="4038" spans="90:93" ht="16.5">
      <c r="CL4038" s="352"/>
      <c r="CM4038" s="353"/>
      <c r="CN4038" s="354"/>
      <c r="CO4038" s="354"/>
    </row>
    <row r="4039" spans="90:93" ht="16.5">
      <c r="CL4039" s="352"/>
      <c r="CM4039" s="353"/>
      <c r="CN4039" s="354"/>
      <c r="CO4039" s="354"/>
    </row>
    <row r="4040" spans="90:93" ht="16.5">
      <c r="CL4040" s="352"/>
      <c r="CM4040" s="353"/>
      <c r="CN4040" s="354"/>
      <c r="CO4040" s="354"/>
    </row>
    <row r="4041" spans="90:93" ht="16.5">
      <c r="CL4041" s="352"/>
      <c r="CM4041" s="353"/>
      <c r="CN4041" s="354"/>
      <c r="CO4041" s="354"/>
    </row>
    <row r="4042" spans="90:93" ht="16.5">
      <c r="CL4042" s="352"/>
      <c r="CM4042" s="353"/>
      <c r="CN4042" s="354"/>
      <c r="CO4042" s="354"/>
    </row>
    <row r="4043" spans="90:93" ht="16.5">
      <c r="CL4043" s="352"/>
      <c r="CM4043" s="353"/>
      <c r="CN4043" s="354"/>
      <c r="CO4043" s="354"/>
    </row>
    <row r="4044" spans="90:93" ht="16.5">
      <c r="CL4044" s="352"/>
      <c r="CM4044" s="353"/>
      <c r="CN4044" s="354"/>
      <c r="CO4044" s="354"/>
    </row>
    <row r="4045" spans="90:93" ht="16.5">
      <c r="CL4045" s="352"/>
      <c r="CM4045" s="353"/>
      <c r="CN4045" s="354"/>
      <c r="CO4045" s="354"/>
    </row>
    <row r="4046" spans="90:93" ht="16.5">
      <c r="CL4046" s="352"/>
      <c r="CM4046" s="353"/>
      <c r="CN4046" s="354"/>
      <c r="CO4046" s="354"/>
    </row>
    <row r="4047" spans="90:93" ht="16.5">
      <c r="CL4047" s="352"/>
      <c r="CM4047" s="353"/>
      <c r="CN4047" s="354"/>
      <c r="CO4047" s="354"/>
    </row>
    <row r="4048" spans="90:93" ht="16.5">
      <c r="CL4048" s="352"/>
      <c r="CM4048" s="353"/>
      <c r="CN4048" s="354"/>
      <c r="CO4048" s="354"/>
    </row>
    <row r="4049" spans="90:93" ht="16.5">
      <c r="CL4049" s="352"/>
      <c r="CM4049" s="353"/>
      <c r="CN4049" s="354"/>
      <c r="CO4049" s="354"/>
    </row>
    <row r="4050" spans="90:93" ht="16.5">
      <c r="CL4050" s="352"/>
      <c r="CM4050" s="353"/>
      <c r="CN4050" s="354"/>
      <c r="CO4050" s="354"/>
    </row>
    <row r="4051" spans="90:93" ht="16.5">
      <c r="CL4051" s="352"/>
      <c r="CM4051" s="353"/>
      <c r="CN4051" s="354"/>
      <c r="CO4051" s="354"/>
    </row>
    <row r="4052" spans="90:93" ht="16.5">
      <c r="CL4052" s="352"/>
      <c r="CM4052" s="353"/>
      <c r="CN4052" s="354"/>
      <c r="CO4052" s="354"/>
    </row>
    <row r="4053" spans="90:93" ht="16.5">
      <c r="CL4053" s="352"/>
      <c r="CM4053" s="353"/>
      <c r="CN4053" s="354"/>
      <c r="CO4053" s="354"/>
    </row>
    <row r="4054" spans="90:93" ht="16.5">
      <c r="CL4054" s="352"/>
      <c r="CM4054" s="353"/>
      <c r="CN4054" s="354"/>
      <c r="CO4054" s="354"/>
    </row>
    <row r="4055" spans="90:93" ht="16.5">
      <c r="CL4055" s="352"/>
      <c r="CM4055" s="353"/>
      <c r="CN4055" s="354"/>
      <c r="CO4055" s="354"/>
    </row>
    <row r="4056" spans="90:93" ht="16.5">
      <c r="CL4056" s="352"/>
      <c r="CM4056" s="353"/>
      <c r="CN4056" s="354"/>
      <c r="CO4056" s="354"/>
    </row>
    <row r="4057" spans="90:93" ht="16.5">
      <c r="CL4057" s="352"/>
      <c r="CM4057" s="353"/>
      <c r="CN4057" s="354"/>
      <c r="CO4057" s="354"/>
    </row>
    <row r="4058" spans="90:93" ht="16.5">
      <c r="CL4058" s="352"/>
      <c r="CM4058" s="353"/>
      <c r="CN4058" s="354"/>
      <c r="CO4058" s="354"/>
    </row>
    <row r="4059" spans="90:93" ht="16.5">
      <c r="CL4059" s="352"/>
      <c r="CM4059" s="353"/>
      <c r="CN4059" s="354"/>
      <c r="CO4059" s="354"/>
    </row>
    <row r="4060" spans="90:93" ht="16.5">
      <c r="CL4060" s="352"/>
      <c r="CM4060" s="353"/>
      <c r="CN4060" s="354"/>
      <c r="CO4060" s="354"/>
    </row>
    <row r="4061" spans="90:93" ht="16.5">
      <c r="CL4061" s="352"/>
      <c r="CM4061" s="353"/>
      <c r="CN4061" s="354"/>
      <c r="CO4061" s="354"/>
    </row>
    <row r="4062" spans="90:93" ht="16.5">
      <c r="CL4062" s="352"/>
      <c r="CM4062" s="353"/>
      <c r="CN4062" s="354"/>
      <c r="CO4062" s="354"/>
    </row>
    <row r="4063" spans="90:93" ht="16.5">
      <c r="CL4063" s="352"/>
      <c r="CM4063" s="353"/>
      <c r="CN4063" s="354"/>
      <c r="CO4063" s="354"/>
    </row>
    <row r="4064" spans="90:93" ht="16.5">
      <c r="CL4064" s="352"/>
      <c r="CM4064" s="353"/>
      <c r="CN4064" s="354"/>
      <c r="CO4064" s="354"/>
    </row>
    <row r="4065" spans="90:93" ht="16.5">
      <c r="CL4065" s="352"/>
      <c r="CM4065" s="353"/>
      <c r="CN4065" s="354"/>
      <c r="CO4065" s="354"/>
    </row>
    <row r="4066" spans="90:93" ht="16.5">
      <c r="CL4066" s="352"/>
      <c r="CM4066" s="353"/>
      <c r="CN4066" s="354"/>
      <c r="CO4066" s="354"/>
    </row>
    <row r="4067" spans="90:93" ht="16.5">
      <c r="CL4067" s="352"/>
      <c r="CM4067" s="353"/>
      <c r="CN4067" s="354"/>
      <c r="CO4067" s="354"/>
    </row>
    <row r="4068" spans="90:93" ht="16.5">
      <c r="CL4068" s="352"/>
      <c r="CM4068" s="353"/>
      <c r="CN4068" s="354"/>
      <c r="CO4068" s="354"/>
    </row>
    <row r="4069" spans="90:93" ht="16.5">
      <c r="CL4069" s="352"/>
      <c r="CM4069" s="353"/>
      <c r="CN4069" s="354"/>
      <c r="CO4069" s="354"/>
    </row>
    <row r="4070" spans="90:93" ht="16.5">
      <c r="CL4070" s="352"/>
      <c r="CM4070" s="353"/>
      <c r="CN4070" s="354"/>
      <c r="CO4070" s="354"/>
    </row>
    <row r="4071" spans="90:93" ht="16.5">
      <c r="CL4071" s="352"/>
      <c r="CM4071" s="353"/>
      <c r="CN4071" s="354"/>
      <c r="CO4071" s="354"/>
    </row>
    <row r="4072" spans="90:93" ht="16.5">
      <c r="CL4072" s="352"/>
      <c r="CM4072" s="353"/>
      <c r="CN4072" s="354"/>
      <c r="CO4072" s="354"/>
    </row>
    <row r="4073" spans="90:93" ht="16.5">
      <c r="CL4073" s="352"/>
      <c r="CM4073" s="353"/>
      <c r="CN4073" s="354"/>
      <c r="CO4073" s="354"/>
    </row>
    <row r="4074" spans="90:93" ht="16.5">
      <c r="CL4074" s="352"/>
      <c r="CM4074" s="353"/>
      <c r="CN4074" s="354"/>
      <c r="CO4074" s="354"/>
    </row>
    <row r="4075" spans="90:93" ht="16.5">
      <c r="CL4075" s="352"/>
      <c r="CM4075" s="353"/>
      <c r="CN4075" s="354"/>
      <c r="CO4075" s="354"/>
    </row>
    <row r="4076" spans="90:93" ht="16.5">
      <c r="CL4076" s="352"/>
      <c r="CM4076" s="353"/>
      <c r="CN4076" s="354"/>
      <c r="CO4076" s="354"/>
    </row>
    <row r="4077" spans="90:93" ht="16.5">
      <c r="CL4077" s="352"/>
      <c r="CM4077" s="353"/>
      <c r="CN4077" s="354"/>
      <c r="CO4077" s="354"/>
    </row>
    <row r="4078" spans="90:93" ht="16.5">
      <c r="CL4078" s="352"/>
      <c r="CM4078" s="353"/>
      <c r="CN4078" s="354"/>
      <c r="CO4078" s="354"/>
    </row>
    <row r="4079" spans="90:93" ht="16.5">
      <c r="CL4079" s="352"/>
      <c r="CM4079" s="353"/>
      <c r="CN4079" s="354"/>
      <c r="CO4079" s="354"/>
    </row>
    <row r="4080" spans="90:93" ht="16.5">
      <c r="CL4080" s="352"/>
      <c r="CM4080" s="353"/>
      <c r="CN4080" s="354"/>
      <c r="CO4080" s="354"/>
    </row>
    <row r="4081" spans="90:93" ht="16.5">
      <c r="CL4081" s="352"/>
      <c r="CM4081" s="353"/>
      <c r="CN4081" s="354"/>
      <c r="CO4081" s="354"/>
    </row>
    <row r="4082" spans="90:93" ht="16.5">
      <c r="CL4082" s="352"/>
      <c r="CM4082" s="353"/>
      <c r="CN4082" s="354"/>
      <c r="CO4082" s="354"/>
    </row>
    <row r="4083" spans="90:93" ht="16.5">
      <c r="CL4083" s="352"/>
      <c r="CM4083" s="353"/>
      <c r="CN4083" s="354"/>
      <c r="CO4083" s="354"/>
    </row>
    <row r="4084" spans="90:93" ht="16.5">
      <c r="CL4084" s="352"/>
      <c r="CM4084" s="353"/>
      <c r="CN4084" s="354"/>
      <c r="CO4084" s="354"/>
    </row>
    <row r="4085" spans="90:93" ht="16.5">
      <c r="CL4085" s="352"/>
      <c r="CM4085" s="353"/>
      <c r="CN4085" s="354"/>
      <c r="CO4085" s="354"/>
    </row>
    <row r="4086" spans="90:93" ht="16.5">
      <c r="CL4086" s="352"/>
      <c r="CM4086" s="353"/>
      <c r="CN4086" s="354"/>
      <c r="CO4086" s="354"/>
    </row>
    <row r="4087" spans="90:93" ht="16.5">
      <c r="CL4087" s="352"/>
      <c r="CM4087" s="353"/>
      <c r="CN4087" s="354"/>
      <c r="CO4087" s="354"/>
    </row>
    <row r="4088" spans="90:93" ht="16.5">
      <c r="CL4088" s="352"/>
      <c r="CM4088" s="353"/>
      <c r="CN4088" s="354"/>
      <c r="CO4088" s="354"/>
    </row>
    <row r="4089" spans="90:93" ht="16.5">
      <c r="CL4089" s="352"/>
      <c r="CM4089" s="353"/>
      <c r="CN4089" s="354"/>
      <c r="CO4089" s="354"/>
    </row>
    <row r="4090" spans="90:93" ht="16.5">
      <c r="CL4090" s="352"/>
      <c r="CM4090" s="353"/>
      <c r="CN4090" s="354"/>
      <c r="CO4090" s="354"/>
    </row>
    <row r="4091" spans="90:93" ht="16.5">
      <c r="CL4091" s="352"/>
      <c r="CM4091" s="353"/>
      <c r="CN4091" s="354"/>
      <c r="CO4091" s="354"/>
    </row>
    <row r="4092" spans="90:93" ht="16.5">
      <c r="CL4092" s="352"/>
      <c r="CM4092" s="353"/>
      <c r="CN4092" s="354"/>
      <c r="CO4092" s="354"/>
    </row>
    <row r="4093" spans="90:93" ht="16.5">
      <c r="CL4093" s="352"/>
      <c r="CM4093" s="353"/>
      <c r="CN4093" s="354"/>
      <c r="CO4093" s="354"/>
    </row>
    <row r="4094" spans="90:93" ht="16.5">
      <c r="CL4094" s="352"/>
      <c r="CM4094" s="353"/>
      <c r="CN4094" s="354"/>
      <c r="CO4094" s="354"/>
    </row>
    <row r="4095" spans="90:93" ht="16.5">
      <c r="CL4095" s="352"/>
      <c r="CM4095" s="353"/>
      <c r="CN4095" s="354"/>
      <c r="CO4095" s="354"/>
    </row>
    <row r="4096" spans="90:93" ht="16.5">
      <c r="CL4096" s="352"/>
      <c r="CM4096" s="353"/>
      <c r="CN4096" s="354"/>
      <c r="CO4096" s="354"/>
    </row>
    <row r="4097" spans="90:93" ht="16.5">
      <c r="CL4097" s="352"/>
      <c r="CM4097" s="353"/>
      <c r="CN4097" s="354"/>
      <c r="CO4097" s="354"/>
    </row>
    <row r="4098" spans="90:93" ht="16.5">
      <c r="CL4098" s="352"/>
      <c r="CM4098" s="353"/>
      <c r="CN4098" s="354"/>
      <c r="CO4098" s="354"/>
    </row>
    <row r="4099" spans="90:93" ht="16.5">
      <c r="CL4099" s="352"/>
      <c r="CM4099" s="353"/>
      <c r="CN4099" s="354"/>
      <c r="CO4099" s="354"/>
    </row>
    <row r="4100" spans="90:93" ht="16.5">
      <c r="CL4100" s="352"/>
      <c r="CM4100" s="353"/>
      <c r="CN4100" s="354"/>
      <c r="CO4100" s="354"/>
    </row>
    <row r="4101" spans="90:93" ht="16.5">
      <c r="CL4101" s="352"/>
      <c r="CM4101" s="353"/>
      <c r="CN4101" s="354"/>
      <c r="CO4101" s="354"/>
    </row>
    <row r="4102" spans="90:93" ht="16.5">
      <c r="CL4102" s="352"/>
      <c r="CM4102" s="353"/>
      <c r="CN4102" s="354"/>
      <c r="CO4102" s="354"/>
    </row>
    <row r="4103" spans="90:93" ht="16.5">
      <c r="CL4103" s="352"/>
      <c r="CM4103" s="353"/>
      <c r="CN4103" s="354"/>
      <c r="CO4103" s="354"/>
    </row>
    <row r="4104" spans="90:93" ht="16.5">
      <c r="CL4104" s="352"/>
      <c r="CM4104" s="353"/>
      <c r="CN4104" s="354"/>
      <c r="CO4104" s="354"/>
    </row>
    <row r="4105" spans="90:93" ht="16.5">
      <c r="CL4105" s="352"/>
      <c r="CM4105" s="353"/>
      <c r="CN4105" s="354"/>
      <c r="CO4105" s="354"/>
    </row>
    <row r="4106" spans="90:93" ht="16.5">
      <c r="CL4106" s="352"/>
      <c r="CM4106" s="353"/>
      <c r="CN4106" s="354"/>
      <c r="CO4106" s="354"/>
    </row>
    <row r="4107" spans="90:93" ht="16.5">
      <c r="CL4107" s="352"/>
      <c r="CM4107" s="353"/>
      <c r="CN4107" s="354"/>
      <c r="CO4107" s="354"/>
    </row>
    <row r="4108" spans="90:93" ht="16.5">
      <c r="CL4108" s="352"/>
      <c r="CM4108" s="353"/>
      <c r="CN4108" s="354"/>
      <c r="CO4108" s="354"/>
    </row>
    <row r="4109" spans="90:93" ht="16.5">
      <c r="CL4109" s="352"/>
      <c r="CM4109" s="353"/>
      <c r="CN4109" s="354"/>
      <c r="CO4109" s="354"/>
    </row>
    <row r="4110" spans="90:93" ht="16.5">
      <c r="CL4110" s="352"/>
      <c r="CM4110" s="353"/>
      <c r="CN4110" s="354"/>
      <c r="CO4110" s="354"/>
    </row>
    <row r="4111" spans="90:93" ht="16.5">
      <c r="CL4111" s="352"/>
      <c r="CM4111" s="353"/>
      <c r="CN4111" s="354"/>
      <c r="CO4111" s="354"/>
    </row>
    <row r="4112" spans="90:93" ht="16.5">
      <c r="CL4112" s="352"/>
      <c r="CM4112" s="353"/>
      <c r="CN4112" s="354"/>
      <c r="CO4112" s="354"/>
    </row>
    <row r="4113" spans="90:93" ht="16.5">
      <c r="CL4113" s="352"/>
      <c r="CM4113" s="353"/>
      <c r="CN4113" s="354"/>
      <c r="CO4113" s="354"/>
    </row>
    <row r="4114" spans="90:93" ht="16.5">
      <c r="CL4114" s="352"/>
      <c r="CM4114" s="353"/>
      <c r="CN4114" s="354"/>
      <c r="CO4114" s="354"/>
    </row>
    <row r="4115" spans="90:93" ht="16.5">
      <c r="CL4115" s="352"/>
      <c r="CM4115" s="353"/>
      <c r="CN4115" s="354"/>
      <c r="CO4115" s="354"/>
    </row>
    <row r="4116" spans="90:93" ht="16.5">
      <c r="CL4116" s="352"/>
      <c r="CM4116" s="353"/>
      <c r="CN4116" s="354"/>
      <c r="CO4116" s="354"/>
    </row>
    <row r="4117" spans="90:93" ht="16.5">
      <c r="CL4117" s="352"/>
      <c r="CM4117" s="353"/>
      <c r="CN4117" s="354"/>
      <c r="CO4117" s="354"/>
    </row>
    <row r="4118" spans="90:93" ht="16.5">
      <c r="CL4118" s="352"/>
      <c r="CM4118" s="353"/>
      <c r="CN4118" s="354"/>
      <c r="CO4118" s="354"/>
    </row>
    <row r="4119" spans="90:93" ht="16.5">
      <c r="CL4119" s="352"/>
      <c r="CM4119" s="353"/>
      <c r="CN4119" s="354"/>
      <c r="CO4119" s="354"/>
    </row>
    <row r="4120" spans="90:93" ht="16.5">
      <c r="CL4120" s="352"/>
      <c r="CM4120" s="353"/>
      <c r="CN4120" s="354"/>
      <c r="CO4120" s="354"/>
    </row>
    <row r="4121" spans="90:93" ht="16.5">
      <c r="CL4121" s="352"/>
      <c r="CM4121" s="353"/>
      <c r="CN4121" s="354"/>
      <c r="CO4121" s="354"/>
    </row>
    <row r="4122" spans="90:93" ht="16.5">
      <c r="CL4122" s="352"/>
      <c r="CM4122" s="353"/>
      <c r="CN4122" s="354"/>
      <c r="CO4122" s="354"/>
    </row>
    <row r="4123" spans="90:93" ht="16.5">
      <c r="CL4123" s="352"/>
      <c r="CM4123" s="353"/>
      <c r="CN4123" s="354"/>
      <c r="CO4123" s="354"/>
    </row>
    <row r="4124" spans="90:93" ht="16.5">
      <c r="CL4124" s="352"/>
      <c r="CM4124" s="353"/>
      <c r="CN4124" s="354"/>
      <c r="CO4124" s="354"/>
    </row>
    <row r="4125" spans="90:93" ht="16.5">
      <c r="CL4125" s="352"/>
      <c r="CM4125" s="353"/>
      <c r="CN4125" s="354"/>
      <c r="CO4125" s="354"/>
    </row>
    <row r="4126" spans="90:93" ht="16.5">
      <c r="CL4126" s="352"/>
      <c r="CM4126" s="353"/>
      <c r="CN4126" s="354"/>
      <c r="CO4126" s="354"/>
    </row>
    <row r="4127" spans="90:93" ht="16.5">
      <c r="CL4127" s="352"/>
      <c r="CM4127" s="353"/>
      <c r="CN4127" s="354"/>
      <c r="CO4127" s="354"/>
    </row>
    <row r="4128" spans="90:93" ht="16.5">
      <c r="CL4128" s="352"/>
      <c r="CM4128" s="353"/>
      <c r="CN4128" s="354"/>
      <c r="CO4128" s="354"/>
    </row>
    <row r="4129" spans="90:93" ht="16.5">
      <c r="CL4129" s="352"/>
      <c r="CM4129" s="353"/>
      <c r="CN4129" s="354"/>
      <c r="CO4129" s="354"/>
    </row>
    <row r="4130" spans="90:93" ht="16.5">
      <c r="CL4130" s="352"/>
      <c r="CM4130" s="353"/>
      <c r="CN4130" s="354"/>
      <c r="CO4130" s="354"/>
    </row>
    <row r="4131" spans="90:93" ht="16.5">
      <c r="CL4131" s="352"/>
      <c r="CM4131" s="353"/>
      <c r="CN4131" s="354"/>
      <c r="CO4131" s="354"/>
    </row>
    <row r="4132" spans="90:93" ht="16.5">
      <c r="CL4132" s="352"/>
      <c r="CM4132" s="353"/>
      <c r="CN4132" s="354"/>
      <c r="CO4132" s="354"/>
    </row>
    <row r="4133" spans="90:93" ht="16.5">
      <c r="CL4133" s="352"/>
      <c r="CM4133" s="353"/>
      <c r="CN4133" s="354"/>
      <c r="CO4133" s="354"/>
    </row>
    <row r="4134" spans="90:93" ht="16.5">
      <c r="CL4134" s="352"/>
      <c r="CM4134" s="353"/>
      <c r="CN4134" s="354"/>
      <c r="CO4134" s="354"/>
    </row>
    <row r="4135" spans="90:93" ht="16.5">
      <c r="CL4135" s="352"/>
      <c r="CM4135" s="353"/>
      <c r="CN4135" s="354"/>
      <c r="CO4135" s="354"/>
    </row>
    <row r="4136" spans="90:93" ht="16.5">
      <c r="CL4136" s="352"/>
      <c r="CM4136" s="353"/>
      <c r="CN4136" s="354"/>
      <c r="CO4136" s="354"/>
    </row>
    <row r="4137" spans="90:93" ht="16.5">
      <c r="CL4137" s="352"/>
      <c r="CM4137" s="353"/>
      <c r="CN4137" s="354"/>
      <c r="CO4137" s="354"/>
    </row>
    <row r="4138" spans="90:93" ht="16.5">
      <c r="CL4138" s="352"/>
      <c r="CM4138" s="353"/>
      <c r="CN4138" s="354"/>
      <c r="CO4138" s="354"/>
    </row>
    <row r="4139" spans="90:93" ht="16.5">
      <c r="CL4139" s="352"/>
      <c r="CM4139" s="353"/>
      <c r="CN4139" s="354"/>
      <c r="CO4139" s="354"/>
    </row>
    <row r="4140" spans="90:93" ht="16.5">
      <c r="CL4140" s="352"/>
      <c r="CM4140" s="353"/>
      <c r="CN4140" s="354"/>
      <c r="CO4140" s="354"/>
    </row>
    <row r="4141" spans="90:93" ht="16.5">
      <c r="CL4141" s="352"/>
      <c r="CM4141" s="353"/>
      <c r="CN4141" s="354"/>
      <c r="CO4141" s="354"/>
    </row>
    <row r="4142" spans="90:93" ht="16.5">
      <c r="CL4142" s="352"/>
      <c r="CM4142" s="353"/>
      <c r="CN4142" s="354"/>
      <c r="CO4142" s="354"/>
    </row>
    <row r="4143" spans="90:93" ht="16.5">
      <c r="CL4143" s="352"/>
      <c r="CM4143" s="353"/>
      <c r="CN4143" s="354"/>
      <c r="CO4143" s="354"/>
    </row>
    <row r="4144" spans="90:93" ht="16.5">
      <c r="CL4144" s="352"/>
      <c r="CM4144" s="353"/>
      <c r="CN4144" s="354"/>
      <c r="CO4144" s="354"/>
    </row>
    <row r="4145" spans="90:93" ht="16.5">
      <c r="CL4145" s="352"/>
      <c r="CM4145" s="353"/>
      <c r="CN4145" s="354"/>
      <c r="CO4145" s="354"/>
    </row>
    <row r="4146" spans="90:93" ht="16.5">
      <c r="CL4146" s="352"/>
      <c r="CM4146" s="353"/>
      <c r="CN4146" s="354"/>
      <c r="CO4146" s="354"/>
    </row>
    <row r="4147" spans="90:93" ht="16.5">
      <c r="CL4147" s="352"/>
      <c r="CM4147" s="353"/>
      <c r="CN4147" s="354"/>
      <c r="CO4147" s="354"/>
    </row>
    <row r="4148" spans="90:93" ht="16.5">
      <c r="CL4148" s="352"/>
      <c r="CM4148" s="353"/>
      <c r="CN4148" s="354"/>
      <c r="CO4148" s="354"/>
    </row>
    <row r="4149" spans="90:93" ht="16.5">
      <c r="CL4149" s="352"/>
      <c r="CM4149" s="353"/>
      <c r="CN4149" s="354"/>
      <c r="CO4149" s="354"/>
    </row>
    <row r="4150" spans="90:93" ht="16.5">
      <c r="CL4150" s="352"/>
      <c r="CM4150" s="353"/>
      <c r="CN4150" s="354"/>
      <c r="CO4150" s="354"/>
    </row>
    <row r="4151" spans="90:93" ht="16.5">
      <c r="CL4151" s="352"/>
      <c r="CM4151" s="353"/>
      <c r="CN4151" s="354"/>
      <c r="CO4151" s="354"/>
    </row>
    <row r="4152" spans="90:93" ht="16.5">
      <c r="CL4152" s="352"/>
      <c r="CM4152" s="353"/>
      <c r="CN4152" s="354"/>
      <c r="CO4152" s="354"/>
    </row>
    <row r="4153" spans="90:93" ht="16.5">
      <c r="CL4153" s="352"/>
      <c r="CM4153" s="353"/>
      <c r="CN4153" s="354"/>
      <c r="CO4153" s="354"/>
    </row>
    <row r="4154" spans="90:93" ht="16.5">
      <c r="CL4154" s="352"/>
      <c r="CM4154" s="353"/>
      <c r="CN4154" s="354"/>
      <c r="CO4154" s="354"/>
    </row>
    <row r="4155" spans="90:93" ht="16.5">
      <c r="CL4155" s="352"/>
      <c r="CM4155" s="353"/>
      <c r="CN4155" s="354"/>
      <c r="CO4155" s="354"/>
    </row>
    <row r="4156" spans="90:93" ht="16.5">
      <c r="CL4156" s="352"/>
      <c r="CM4156" s="353"/>
      <c r="CN4156" s="354"/>
      <c r="CO4156" s="354"/>
    </row>
    <row r="4157" spans="90:93" ht="16.5">
      <c r="CL4157" s="352"/>
      <c r="CM4157" s="353"/>
      <c r="CN4157" s="354"/>
      <c r="CO4157" s="354"/>
    </row>
    <row r="4158" spans="90:93" ht="16.5">
      <c r="CL4158" s="352"/>
      <c r="CM4158" s="353"/>
      <c r="CN4158" s="354"/>
      <c r="CO4158" s="354"/>
    </row>
    <row r="4159" spans="90:93" ht="16.5">
      <c r="CL4159" s="352"/>
      <c r="CM4159" s="353"/>
      <c r="CN4159" s="354"/>
      <c r="CO4159" s="354"/>
    </row>
    <row r="4160" spans="90:93" ht="16.5">
      <c r="CL4160" s="352"/>
      <c r="CM4160" s="353"/>
      <c r="CN4160" s="354"/>
      <c r="CO4160" s="354"/>
    </row>
    <row r="4161" spans="90:93" ht="16.5">
      <c r="CL4161" s="352"/>
      <c r="CM4161" s="353"/>
      <c r="CN4161" s="354"/>
      <c r="CO4161" s="354"/>
    </row>
    <row r="4162" spans="90:93" ht="16.5">
      <c r="CL4162" s="352"/>
      <c r="CM4162" s="353"/>
      <c r="CN4162" s="354"/>
      <c r="CO4162" s="354"/>
    </row>
    <row r="4163" spans="90:93" ht="16.5">
      <c r="CL4163" s="352"/>
      <c r="CM4163" s="353"/>
      <c r="CN4163" s="354"/>
      <c r="CO4163" s="354"/>
    </row>
    <row r="4164" spans="90:93" ht="16.5">
      <c r="CL4164" s="352"/>
      <c r="CM4164" s="353"/>
      <c r="CN4164" s="354"/>
      <c r="CO4164" s="354"/>
    </row>
    <row r="4165" spans="90:93" ht="16.5">
      <c r="CL4165" s="352"/>
      <c r="CM4165" s="353"/>
      <c r="CN4165" s="354"/>
      <c r="CO4165" s="354"/>
    </row>
    <row r="4166" spans="90:93" ht="16.5">
      <c r="CL4166" s="352"/>
      <c r="CM4166" s="353"/>
      <c r="CN4166" s="354"/>
      <c r="CO4166" s="354"/>
    </row>
    <row r="4167" spans="90:93" ht="16.5">
      <c r="CL4167" s="352"/>
      <c r="CM4167" s="353"/>
      <c r="CN4167" s="354"/>
      <c r="CO4167" s="354"/>
    </row>
    <row r="4168" spans="90:93" ht="16.5">
      <c r="CL4168" s="352"/>
      <c r="CM4168" s="353"/>
      <c r="CN4168" s="354"/>
      <c r="CO4168" s="354"/>
    </row>
    <row r="4169" spans="90:93" ht="16.5">
      <c r="CL4169" s="352"/>
      <c r="CM4169" s="353"/>
      <c r="CN4169" s="354"/>
      <c r="CO4169" s="354"/>
    </row>
    <row r="4170" spans="90:93" ht="16.5">
      <c r="CL4170" s="352"/>
      <c r="CM4170" s="353"/>
      <c r="CN4170" s="354"/>
      <c r="CO4170" s="354"/>
    </row>
    <row r="4171" spans="90:93" ht="16.5">
      <c r="CL4171" s="352"/>
      <c r="CM4171" s="353"/>
      <c r="CN4171" s="354"/>
      <c r="CO4171" s="354"/>
    </row>
    <row r="4172" spans="90:93" ht="16.5">
      <c r="CL4172" s="352"/>
      <c r="CM4172" s="353"/>
      <c r="CN4172" s="354"/>
      <c r="CO4172" s="354"/>
    </row>
    <row r="4173" spans="90:93" ht="16.5">
      <c r="CL4173" s="352"/>
      <c r="CM4173" s="353"/>
      <c r="CN4173" s="354"/>
      <c r="CO4173" s="354"/>
    </row>
    <row r="4174" spans="90:93" ht="16.5">
      <c r="CL4174" s="352"/>
      <c r="CM4174" s="353"/>
      <c r="CN4174" s="354"/>
      <c r="CO4174" s="354"/>
    </row>
    <row r="4175" spans="90:93" ht="16.5">
      <c r="CL4175" s="352"/>
      <c r="CM4175" s="353"/>
      <c r="CN4175" s="354"/>
      <c r="CO4175" s="354"/>
    </row>
    <row r="4176" spans="90:93" ht="16.5">
      <c r="CL4176" s="352"/>
      <c r="CM4176" s="353"/>
      <c r="CN4176" s="354"/>
      <c r="CO4176" s="354"/>
    </row>
    <row r="4177" spans="90:93" ht="16.5">
      <c r="CL4177" s="352"/>
      <c r="CM4177" s="353"/>
      <c r="CN4177" s="354"/>
      <c r="CO4177" s="354"/>
    </row>
    <row r="4178" spans="90:93" ht="16.5">
      <c r="CL4178" s="352"/>
      <c r="CM4178" s="353"/>
      <c r="CN4178" s="354"/>
      <c r="CO4178" s="354"/>
    </row>
    <row r="4179" spans="90:93" ht="16.5">
      <c r="CL4179" s="352"/>
      <c r="CM4179" s="353"/>
      <c r="CN4179" s="354"/>
      <c r="CO4179" s="354"/>
    </row>
    <row r="4180" spans="90:93" ht="16.5">
      <c r="CL4180" s="352"/>
      <c r="CM4180" s="353"/>
      <c r="CN4180" s="354"/>
      <c r="CO4180" s="354"/>
    </row>
    <row r="4181" spans="90:93" ht="16.5">
      <c r="CL4181" s="352"/>
      <c r="CM4181" s="353"/>
      <c r="CN4181" s="354"/>
      <c r="CO4181" s="354"/>
    </row>
    <row r="4182" spans="90:93" ht="16.5">
      <c r="CL4182" s="352"/>
      <c r="CM4182" s="353"/>
      <c r="CN4182" s="354"/>
      <c r="CO4182" s="354"/>
    </row>
    <row r="4183" spans="90:93" ht="16.5">
      <c r="CL4183" s="352"/>
      <c r="CM4183" s="353"/>
      <c r="CN4183" s="354"/>
      <c r="CO4183" s="354"/>
    </row>
    <row r="4184" spans="90:93" ht="16.5">
      <c r="CL4184" s="352"/>
      <c r="CM4184" s="353"/>
      <c r="CN4184" s="354"/>
      <c r="CO4184" s="354"/>
    </row>
    <row r="4185" spans="90:93" ht="16.5">
      <c r="CL4185" s="352"/>
      <c r="CM4185" s="353"/>
      <c r="CN4185" s="354"/>
      <c r="CO4185" s="354"/>
    </row>
    <row r="4186" spans="90:93" ht="16.5">
      <c r="CL4186" s="352"/>
      <c r="CM4186" s="353"/>
      <c r="CN4186" s="354"/>
      <c r="CO4186" s="354"/>
    </row>
    <row r="4187" spans="90:93" ht="16.5">
      <c r="CL4187" s="352"/>
      <c r="CM4187" s="353"/>
      <c r="CN4187" s="354"/>
      <c r="CO4187" s="354"/>
    </row>
    <row r="4188" spans="90:93" ht="16.5">
      <c r="CL4188" s="352"/>
      <c r="CM4188" s="353"/>
      <c r="CN4188" s="354"/>
      <c r="CO4188" s="354"/>
    </row>
    <row r="4189" spans="90:93" ht="16.5">
      <c r="CL4189" s="352"/>
      <c r="CM4189" s="353"/>
      <c r="CN4189" s="354"/>
      <c r="CO4189" s="354"/>
    </row>
    <row r="4190" spans="90:93" ht="16.5">
      <c r="CL4190" s="352"/>
      <c r="CM4190" s="353"/>
      <c r="CN4190" s="354"/>
      <c r="CO4190" s="354"/>
    </row>
    <row r="4191" spans="90:93" ht="16.5">
      <c r="CL4191" s="352"/>
      <c r="CM4191" s="353"/>
      <c r="CN4191" s="354"/>
      <c r="CO4191" s="354"/>
    </row>
    <row r="4192" spans="90:93" ht="16.5">
      <c r="CL4192" s="352"/>
      <c r="CM4192" s="353"/>
      <c r="CN4192" s="354"/>
      <c r="CO4192" s="354"/>
    </row>
    <row r="4193" spans="90:93" ht="16.5">
      <c r="CL4193" s="352"/>
      <c r="CM4193" s="353"/>
      <c r="CN4193" s="354"/>
      <c r="CO4193" s="354"/>
    </row>
    <row r="4194" spans="90:93" ht="16.5">
      <c r="CL4194" s="352"/>
      <c r="CM4194" s="353"/>
      <c r="CN4194" s="354"/>
      <c r="CO4194" s="354"/>
    </row>
    <row r="4195" spans="90:93" ht="16.5">
      <c r="CL4195" s="352"/>
      <c r="CM4195" s="353"/>
      <c r="CN4195" s="354"/>
      <c r="CO4195" s="354"/>
    </row>
    <row r="4196" spans="90:93" ht="16.5">
      <c r="CL4196" s="352"/>
      <c r="CM4196" s="353"/>
      <c r="CN4196" s="354"/>
      <c r="CO4196" s="354"/>
    </row>
    <row r="4197" spans="90:93" ht="16.5">
      <c r="CL4197" s="352"/>
      <c r="CM4197" s="353"/>
      <c r="CN4197" s="354"/>
      <c r="CO4197" s="354"/>
    </row>
    <row r="4198" spans="90:93" ht="16.5">
      <c r="CL4198" s="352"/>
      <c r="CM4198" s="353"/>
      <c r="CN4198" s="354"/>
      <c r="CO4198" s="354"/>
    </row>
    <row r="4199" spans="90:93" ht="16.5">
      <c r="CL4199" s="352"/>
      <c r="CM4199" s="353"/>
      <c r="CN4199" s="354"/>
      <c r="CO4199" s="354"/>
    </row>
    <row r="4200" spans="90:93" ht="16.5">
      <c r="CL4200" s="352"/>
      <c r="CM4200" s="353"/>
      <c r="CN4200" s="354"/>
      <c r="CO4200" s="354"/>
    </row>
    <row r="4201" spans="90:93" ht="16.5">
      <c r="CL4201" s="352"/>
      <c r="CM4201" s="353"/>
      <c r="CN4201" s="354"/>
      <c r="CO4201" s="354"/>
    </row>
    <row r="4202" spans="90:93" ht="16.5">
      <c r="CL4202" s="352"/>
      <c r="CM4202" s="353"/>
      <c r="CN4202" s="354"/>
      <c r="CO4202" s="354"/>
    </row>
    <row r="4203" spans="90:93" ht="16.5">
      <c r="CL4203" s="352"/>
      <c r="CM4203" s="353"/>
      <c r="CN4203" s="354"/>
      <c r="CO4203" s="354"/>
    </row>
    <row r="4204" spans="90:93" ht="16.5">
      <c r="CL4204" s="352"/>
      <c r="CM4204" s="353"/>
      <c r="CN4204" s="354"/>
      <c r="CO4204" s="354"/>
    </row>
    <row r="4205" spans="90:93" ht="16.5">
      <c r="CL4205" s="352"/>
      <c r="CM4205" s="353"/>
      <c r="CN4205" s="354"/>
      <c r="CO4205" s="354"/>
    </row>
    <row r="4206" spans="90:93" ht="16.5">
      <c r="CL4206" s="352"/>
      <c r="CM4206" s="353"/>
      <c r="CN4206" s="354"/>
      <c r="CO4206" s="354"/>
    </row>
    <row r="4207" spans="90:93" ht="16.5">
      <c r="CL4207" s="352"/>
      <c r="CM4207" s="353"/>
      <c r="CN4207" s="354"/>
      <c r="CO4207" s="354"/>
    </row>
    <row r="4208" spans="90:93" ht="16.5">
      <c r="CL4208" s="352"/>
      <c r="CM4208" s="353"/>
      <c r="CN4208" s="354"/>
      <c r="CO4208" s="354"/>
    </row>
    <row r="4209" spans="90:93" ht="16.5">
      <c r="CL4209" s="352"/>
      <c r="CM4209" s="353"/>
      <c r="CN4209" s="354"/>
      <c r="CO4209" s="354"/>
    </row>
    <row r="4210" spans="90:93" ht="16.5">
      <c r="CL4210" s="352"/>
      <c r="CM4210" s="353"/>
      <c r="CN4210" s="354"/>
      <c r="CO4210" s="354"/>
    </row>
    <row r="4211" spans="90:93" ht="16.5">
      <c r="CL4211" s="352"/>
      <c r="CM4211" s="353"/>
      <c r="CN4211" s="354"/>
      <c r="CO4211" s="354"/>
    </row>
    <row r="4212" spans="90:93" ht="16.5">
      <c r="CL4212" s="352"/>
      <c r="CM4212" s="353"/>
      <c r="CN4212" s="354"/>
      <c r="CO4212" s="354"/>
    </row>
    <row r="4213" spans="90:93" ht="16.5">
      <c r="CL4213" s="352"/>
      <c r="CM4213" s="353"/>
      <c r="CN4213" s="354"/>
      <c r="CO4213" s="354"/>
    </row>
    <row r="4214" spans="90:93" ht="16.5">
      <c r="CL4214" s="352"/>
      <c r="CM4214" s="353"/>
      <c r="CN4214" s="354"/>
      <c r="CO4214" s="354"/>
    </row>
    <row r="4215" spans="90:93" ht="16.5">
      <c r="CL4215" s="352"/>
      <c r="CM4215" s="353"/>
      <c r="CN4215" s="354"/>
      <c r="CO4215" s="354"/>
    </row>
    <row r="4216" spans="90:93" ht="16.5">
      <c r="CL4216" s="352"/>
      <c r="CM4216" s="353"/>
      <c r="CN4216" s="354"/>
      <c r="CO4216" s="354"/>
    </row>
    <row r="4217" spans="90:93" ht="16.5">
      <c r="CL4217" s="352"/>
      <c r="CM4217" s="353"/>
      <c r="CN4217" s="354"/>
      <c r="CO4217" s="354"/>
    </row>
    <row r="4218" spans="90:93" ht="16.5">
      <c r="CL4218" s="352"/>
      <c r="CM4218" s="353"/>
      <c r="CN4218" s="354"/>
      <c r="CO4218" s="354"/>
    </row>
    <row r="4219" spans="90:93" ht="16.5">
      <c r="CL4219" s="352"/>
      <c r="CM4219" s="353"/>
      <c r="CN4219" s="354"/>
      <c r="CO4219" s="354"/>
    </row>
    <row r="4220" spans="90:93" ht="16.5">
      <c r="CL4220" s="352"/>
      <c r="CM4220" s="353"/>
      <c r="CN4220" s="354"/>
      <c r="CO4220" s="354"/>
    </row>
    <row r="4221" spans="90:93" ht="16.5">
      <c r="CL4221" s="352"/>
      <c r="CM4221" s="353"/>
      <c r="CN4221" s="354"/>
      <c r="CO4221" s="354"/>
    </row>
    <row r="4222" spans="90:93" ht="16.5">
      <c r="CL4222" s="352"/>
      <c r="CM4222" s="353"/>
      <c r="CN4222" s="354"/>
      <c r="CO4222" s="354"/>
    </row>
    <row r="4223" spans="90:93" ht="16.5">
      <c r="CL4223" s="352"/>
      <c r="CM4223" s="353"/>
      <c r="CN4223" s="354"/>
      <c r="CO4223" s="354"/>
    </row>
    <row r="4224" spans="90:93" ht="16.5">
      <c r="CL4224" s="352"/>
      <c r="CM4224" s="353"/>
      <c r="CN4224" s="354"/>
      <c r="CO4224" s="354"/>
    </row>
    <row r="4225" spans="90:93" ht="16.5">
      <c r="CL4225" s="352"/>
      <c r="CM4225" s="353"/>
      <c r="CN4225" s="354"/>
      <c r="CO4225" s="354"/>
    </row>
    <row r="4226" spans="90:93" ht="16.5">
      <c r="CL4226" s="352"/>
      <c r="CM4226" s="353"/>
      <c r="CN4226" s="354"/>
      <c r="CO4226" s="354"/>
    </row>
    <row r="4227" spans="90:93" ht="16.5">
      <c r="CL4227" s="352"/>
      <c r="CM4227" s="353"/>
      <c r="CN4227" s="354"/>
      <c r="CO4227" s="354"/>
    </row>
    <row r="4228" spans="90:93" ht="16.5">
      <c r="CL4228" s="352"/>
      <c r="CM4228" s="353"/>
      <c r="CN4228" s="354"/>
      <c r="CO4228" s="354"/>
    </row>
    <row r="4229" spans="90:93" ht="16.5">
      <c r="CL4229" s="352"/>
      <c r="CM4229" s="353"/>
      <c r="CN4229" s="354"/>
      <c r="CO4229" s="354"/>
    </row>
    <row r="4230" spans="90:93" ht="16.5">
      <c r="CL4230" s="352"/>
      <c r="CM4230" s="353"/>
      <c r="CN4230" s="354"/>
      <c r="CO4230" s="354"/>
    </row>
    <row r="4231" spans="90:93" ht="16.5">
      <c r="CL4231" s="352"/>
      <c r="CM4231" s="353"/>
      <c r="CN4231" s="354"/>
      <c r="CO4231" s="354"/>
    </row>
    <row r="4232" spans="90:93" ht="16.5">
      <c r="CL4232" s="352"/>
      <c r="CM4232" s="353"/>
      <c r="CN4232" s="354"/>
      <c r="CO4232" s="354"/>
    </row>
    <row r="4233" spans="90:93" ht="16.5">
      <c r="CL4233" s="352"/>
      <c r="CM4233" s="353"/>
      <c r="CN4233" s="354"/>
      <c r="CO4233" s="354"/>
    </row>
    <row r="4234" spans="90:93" ht="16.5">
      <c r="CL4234" s="352"/>
      <c r="CM4234" s="353"/>
      <c r="CN4234" s="354"/>
      <c r="CO4234" s="354"/>
    </row>
    <row r="4235" spans="90:93" ht="16.5">
      <c r="CL4235" s="352"/>
      <c r="CM4235" s="353"/>
      <c r="CN4235" s="354"/>
      <c r="CO4235" s="354"/>
    </row>
    <row r="4236" spans="90:93" ht="16.5">
      <c r="CL4236" s="352"/>
      <c r="CM4236" s="353"/>
      <c r="CN4236" s="354"/>
      <c r="CO4236" s="354"/>
    </row>
    <row r="4237" spans="90:93" ht="16.5">
      <c r="CL4237" s="352"/>
      <c r="CM4237" s="353"/>
      <c r="CN4237" s="354"/>
      <c r="CO4237" s="354"/>
    </row>
    <row r="4238" spans="90:93" ht="16.5">
      <c r="CL4238" s="352"/>
      <c r="CM4238" s="353"/>
      <c r="CN4238" s="354"/>
      <c r="CO4238" s="354"/>
    </row>
    <row r="4239" spans="90:93" ht="16.5">
      <c r="CL4239" s="352"/>
      <c r="CM4239" s="353"/>
      <c r="CN4239" s="354"/>
      <c r="CO4239" s="354"/>
    </row>
    <row r="4240" spans="90:93" ht="16.5">
      <c r="CL4240" s="352"/>
      <c r="CM4240" s="353"/>
      <c r="CN4240" s="354"/>
      <c r="CO4240" s="354"/>
    </row>
    <row r="4241" spans="90:93" ht="16.5">
      <c r="CL4241" s="352"/>
      <c r="CM4241" s="353"/>
      <c r="CN4241" s="354"/>
      <c r="CO4241" s="354"/>
    </row>
    <row r="4242" spans="90:93" ht="16.5">
      <c r="CL4242" s="352"/>
      <c r="CM4242" s="353"/>
      <c r="CN4242" s="354"/>
      <c r="CO4242" s="354"/>
    </row>
    <row r="4243" spans="90:93" ht="16.5">
      <c r="CL4243" s="352"/>
      <c r="CM4243" s="353"/>
      <c r="CN4243" s="354"/>
      <c r="CO4243" s="354"/>
    </row>
    <row r="4244" spans="90:93" ht="16.5">
      <c r="CL4244" s="352"/>
      <c r="CM4244" s="353"/>
      <c r="CN4244" s="354"/>
      <c r="CO4244" s="354"/>
    </row>
    <row r="4245" spans="90:93" ht="16.5">
      <c r="CL4245" s="352"/>
      <c r="CM4245" s="353"/>
      <c r="CN4245" s="354"/>
      <c r="CO4245" s="354"/>
    </row>
    <row r="4246" spans="90:93" ht="16.5">
      <c r="CL4246" s="352"/>
      <c r="CM4246" s="353"/>
      <c r="CN4246" s="354"/>
      <c r="CO4246" s="354"/>
    </row>
    <row r="4247" spans="90:93" ht="16.5">
      <c r="CL4247" s="352"/>
      <c r="CM4247" s="353"/>
      <c r="CN4247" s="354"/>
      <c r="CO4247" s="354"/>
    </row>
    <row r="4248" spans="90:93" ht="16.5">
      <c r="CL4248" s="352"/>
      <c r="CM4248" s="353"/>
      <c r="CN4248" s="354"/>
      <c r="CO4248" s="354"/>
    </row>
    <row r="4249" spans="90:93" ht="16.5">
      <c r="CL4249" s="352"/>
      <c r="CM4249" s="353"/>
      <c r="CN4249" s="354"/>
      <c r="CO4249" s="354"/>
    </row>
    <row r="4250" spans="90:93" ht="16.5">
      <c r="CL4250" s="352"/>
      <c r="CM4250" s="353"/>
      <c r="CN4250" s="354"/>
      <c r="CO4250" s="354"/>
    </row>
    <row r="4251" spans="90:93" ht="16.5">
      <c r="CL4251" s="352"/>
      <c r="CM4251" s="353"/>
      <c r="CN4251" s="354"/>
      <c r="CO4251" s="354"/>
    </row>
    <row r="4252" spans="90:93" ht="16.5">
      <c r="CL4252" s="352"/>
      <c r="CM4252" s="353"/>
      <c r="CN4252" s="354"/>
      <c r="CO4252" s="354"/>
    </row>
    <row r="4253" spans="90:93" ht="16.5">
      <c r="CL4253" s="352"/>
      <c r="CM4253" s="353"/>
      <c r="CN4253" s="354"/>
      <c r="CO4253" s="354"/>
    </row>
    <row r="4254" spans="90:93" ht="16.5">
      <c r="CL4254" s="352"/>
      <c r="CM4254" s="353"/>
      <c r="CN4254" s="354"/>
      <c r="CO4254" s="354"/>
    </row>
    <row r="4255" spans="90:93" ht="16.5">
      <c r="CL4255" s="352"/>
      <c r="CM4255" s="353"/>
      <c r="CN4255" s="354"/>
      <c r="CO4255" s="354"/>
    </row>
    <row r="4256" spans="90:93" ht="16.5">
      <c r="CL4256" s="352"/>
      <c r="CM4256" s="353"/>
      <c r="CN4256" s="354"/>
      <c r="CO4256" s="354"/>
    </row>
    <row r="4257" spans="90:93" ht="16.5">
      <c r="CL4257" s="352"/>
      <c r="CM4257" s="353"/>
      <c r="CN4257" s="354"/>
      <c r="CO4257" s="354"/>
    </row>
    <row r="4258" spans="90:93" ht="16.5">
      <c r="CL4258" s="352"/>
      <c r="CM4258" s="353"/>
      <c r="CN4258" s="354"/>
      <c r="CO4258" s="354"/>
    </row>
    <row r="4259" spans="90:93" ht="16.5">
      <c r="CL4259" s="352"/>
      <c r="CM4259" s="353"/>
      <c r="CN4259" s="354"/>
      <c r="CO4259" s="354"/>
    </row>
    <row r="4260" spans="90:93" ht="16.5">
      <c r="CL4260" s="352"/>
      <c r="CM4260" s="353"/>
      <c r="CN4260" s="354"/>
      <c r="CO4260" s="354"/>
    </row>
    <row r="4261" spans="90:93" ht="16.5">
      <c r="CL4261" s="352"/>
      <c r="CM4261" s="353"/>
      <c r="CN4261" s="354"/>
      <c r="CO4261" s="354"/>
    </row>
    <row r="4262" spans="90:93" ht="16.5">
      <c r="CL4262" s="352"/>
      <c r="CM4262" s="353"/>
      <c r="CN4262" s="354"/>
      <c r="CO4262" s="354"/>
    </row>
    <row r="4263" spans="90:93" ht="16.5">
      <c r="CL4263" s="352"/>
      <c r="CM4263" s="353"/>
      <c r="CN4263" s="354"/>
      <c r="CO4263" s="354"/>
    </row>
    <row r="4264" spans="90:93" ht="16.5">
      <c r="CL4264" s="352"/>
      <c r="CM4264" s="353"/>
      <c r="CN4264" s="354"/>
      <c r="CO4264" s="354"/>
    </row>
    <row r="4265" spans="90:93" ht="16.5">
      <c r="CL4265" s="352"/>
      <c r="CM4265" s="353"/>
      <c r="CN4265" s="354"/>
      <c r="CO4265" s="354"/>
    </row>
    <row r="4266" spans="90:93" ht="16.5">
      <c r="CL4266" s="352"/>
      <c r="CM4266" s="353"/>
      <c r="CN4266" s="354"/>
      <c r="CO4266" s="354"/>
    </row>
    <row r="4267" spans="90:93" ht="16.5">
      <c r="CL4267" s="352"/>
      <c r="CM4267" s="353"/>
      <c r="CN4267" s="354"/>
      <c r="CO4267" s="354"/>
    </row>
    <row r="4268" spans="90:93" ht="16.5">
      <c r="CL4268" s="352"/>
      <c r="CM4268" s="353"/>
      <c r="CN4268" s="354"/>
      <c r="CO4268" s="354"/>
    </row>
    <row r="4269" spans="90:93" ht="16.5">
      <c r="CL4269" s="352"/>
      <c r="CM4269" s="353"/>
      <c r="CN4269" s="354"/>
      <c r="CO4269" s="354"/>
    </row>
    <row r="4270" spans="90:93" ht="16.5">
      <c r="CL4270" s="352"/>
      <c r="CM4270" s="353"/>
      <c r="CN4270" s="354"/>
      <c r="CO4270" s="354"/>
    </row>
    <row r="4271" spans="90:93" ht="16.5">
      <c r="CL4271" s="352"/>
      <c r="CM4271" s="353"/>
      <c r="CN4271" s="354"/>
      <c r="CO4271" s="354"/>
    </row>
    <row r="4272" spans="90:93" ht="16.5">
      <c r="CL4272" s="352"/>
      <c r="CM4272" s="353"/>
      <c r="CN4272" s="354"/>
      <c r="CO4272" s="354"/>
    </row>
    <row r="4273" spans="90:93" ht="16.5">
      <c r="CL4273" s="352"/>
      <c r="CM4273" s="353"/>
      <c r="CN4273" s="354"/>
      <c r="CO4273" s="354"/>
    </row>
    <row r="4274" spans="90:93" ht="16.5">
      <c r="CL4274" s="352"/>
      <c r="CM4274" s="353"/>
      <c r="CN4274" s="354"/>
      <c r="CO4274" s="354"/>
    </row>
    <row r="4275" spans="90:93" ht="16.5">
      <c r="CL4275" s="352"/>
      <c r="CM4275" s="353"/>
      <c r="CN4275" s="354"/>
      <c r="CO4275" s="354"/>
    </row>
    <row r="4276" spans="90:93" ht="16.5">
      <c r="CL4276" s="352"/>
      <c r="CM4276" s="353"/>
      <c r="CN4276" s="354"/>
      <c r="CO4276" s="354"/>
    </row>
    <row r="4277" spans="90:93" ht="16.5">
      <c r="CL4277" s="352"/>
      <c r="CM4277" s="353"/>
      <c r="CN4277" s="354"/>
      <c r="CO4277" s="354"/>
    </row>
    <row r="4278" spans="90:93" ht="16.5">
      <c r="CL4278" s="352"/>
      <c r="CM4278" s="353"/>
      <c r="CN4278" s="354"/>
      <c r="CO4278" s="354"/>
    </row>
    <row r="4279" spans="90:93" ht="16.5">
      <c r="CL4279" s="352"/>
      <c r="CM4279" s="353"/>
      <c r="CN4279" s="354"/>
      <c r="CO4279" s="354"/>
    </row>
    <row r="4280" spans="90:93" ht="16.5">
      <c r="CL4280" s="352"/>
      <c r="CM4280" s="353"/>
      <c r="CN4280" s="354"/>
      <c r="CO4280" s="354"/>
    </row>
    <row r="4281" spans="90:93" ht="16.5">
      <c r="CL4281" s="352"/>
      <c r="CM4281" s="353"/>
      <c r="CN4281" s="354"/>
      <c r="CO4281" s="354"/>
    </row>
    <row r="4282" spans="90:93" ht="16.5">
      <c r="CL4282" s="352"/>
      <c r="CM4282" s="353"/>
      <c r="CN4282" s="354"/>
      <c r="CO4282" s="354"/>
    </row>
    <row r="4283" spans="90:93" ht="16.5">
      <c r="CL4283" s="352"/>
      <c r="CM4283" s="353"/>
      <c r="CN4283" s="354"/>
      <c r="CO4283" s="354"/>
    </row>
    <row r="4284" spans="90:93" ht="16.5">
      <c r="CL4284" s="352"/>
      <c r="CM4284" s="353"/>
      <c r="CN4284" s="354"/>
      <c r="CO4284" s="354"/>
    </row>
    <row r="4285" spans="90:93" ht="16.5">
      <c r="CL4285" s="352"/>
      <c r="CM4285" s="353"/>
      <c r="CN4285" s="354"/>
      <c r="CO4285" s="354"/>
    </row>
    <row r="4286" spans="90:93" ht="16.5">
      <c r="CL4286" s="352"/>
      <c r="CM4286" s="353"/>
      <c r="CN4286" s="354"/>
      <c r="CO4286" s="354"/>
    </row>
    <row r="4287" spans="90:93" ht="16.5">
      <c r="CL4287" s="352"/>
      <c r="CM4287" s="353"/>
      <c r="CN4287" s="354"/>
      <c r="CO4287" s="354"/>
    </row>
    <row r="4288" spans="90:93" ht="16.5">
      <c r="CL4288" s="352"/>
      <c r="CM4288" s="353"/>
      <c r="CN4288" s="354"/>
      <c r="CO4288" s="354"/>
    </row>
    <row r="4289" spans="90:93" ht="16.5">
      <c r="CL4289" s="352"/>
      <c r="CM4289" s="353"/>
      <c r="CN4289" s="354"/>
      <c r="CO4289" s="354"/>
    </row>
    <row r="4290" spans="90:93" ht="16.5">
      <c r="CL4290" s="352"/>
      <c r="CM4290" s="353"/>
      <c r="CN4290" s="354"/>
      <c r="CO4290" s="354"/>
    </row>
    <row r="4291" spans="90:93" ht="16.5">
      <c r="CL4291" s="352"/>
      <c r="CM4291" s="353"/>
      <c r="CN4291" s="354"/>
      <c r="CO4291" s="354"/>
    </row>
    <row r="4292" spans="90:93" ht="16.5">
      <c r="CL4292" s="352"/>
      <c r="CM4292" s="353"/>
      <c r="CN4292" s="354"/>
      <c r="CO4292" s="354"/>
    </row>
    <row r="4293" spans="90:93" ht="16.5">
      <c r="CL4293" s="352"/>
      <c r="CM4293" s="353"/>
      <c r="CN4293" s="354"/>
      <c r="CO4293" s="354"/>
    </row>
    <row r="4294" spans="90:93" ht="16.5">
      <c r="CL4294" s="352"/>
      <c r="CM4294" s="353"/>
      <c r="CN4294" s="354"/>
      <c r="CO4294" s="354"/>
    </row>
    <row r="4295" spans="90:93" ht="16.5">
      <c r="CL4295" s="352"/>
      <c r="CM4295" s="353"/>
      <c r="CN4295" s="354"/>
      <c r="CO4295" s="354"/>
    </row>
    <row r="4296" spans="90:93" ht="16.5">
      <c r="CL4296" s="352"/>
      <c r="CM4296" s="353"/>
      <c r="CN4296" s="354"/>
      <c r="CO4296" s="354"/>
    </row>
    <row r="4297" spans="90:93" ht="16.5">
      <c r="CL4297" s="352"/>
      <c r="CM4297" s="353"/>
      <c r="CN4297" s="354"/>
      <c r="CO4297" s="354"/>
    </row>
    <row r="4298" spans="90:93" ht="16.5">
      <c r="CL4298" s="352"/>
      <c r="CM4298" s="353"/>
      <c r="CN4298" s="354"/>
      <c r="CO4298" s="354"/>
    </row>
    <row r="4299" spans="90:93" ht="16.5">
      <c r="CL4299" s="352"/>
      <c r="CM4299" s="353"/>
      <c r="CN4299" s="354"/>
      <c r="CO4299" s="354"/>
    </row>
    <row r="4300" spans="90:93" ht="16.5">
      <c r="CL4300" s="352"/>
      <c r="CM4300" s="353"/>
      <c r="CN4300" s="354"/>
      <c r="CO4300" s="354"/>
    </row>
    <row r="4301" spans="90:93" ht="16.5">
      <c r="CL4301" s="352"/>
      <c r="CM4301" s="353"/>
      <c r="CN4301" s="354"/>
      <c r="CO4301" s="354"/>
    </row>
    <row r="4302" spans="90:93" ht="16.5">
      <c r="CL4302" s="352"/>
      <c r="CM4302" s="353"/>
      <c r="CN4302" s="354"/>
      <c r="CO4302" s="354"/>
    </row>
    <row r="4303" spans="90:93" ht="16.5">
      <c r="CL4303" s="352"/>
      <c r="CM4303" s="353"/>
      <c r="CN4303" s="354"/>
      <c r="CO4303" s="354"/>
    </row>
    <row r="4304" spans="90:93" ht="16.5">
      <c r="CL4304" s="352"/>
      <c r="CM4304" s="353"/>
      <c r="CN4304" s="354"/>
      <c r="CO4304" s="354"/>
    </row>
    <row r="4305" spans="90:93" ht="16.5">
      <c r="CL4305" s="352"/>
      <c r="CM4305" s="353"/>
      <c r="CN4305" s="354"/>
      <c r="CO4305" s="354"/>
    </row>
    <row r="4306" spans="90:93" ht="16.5">
      <c r="CL4306" s="352"/>
      <c r="CM4306" s="353"/>
      <c r="CN4306" s="354"/>
      <c r="CO4306" s="354"/>
    </row>
    <row r="4307" spans="90:93" ht="16.5">
      <c r="CL4307" s="352"/>
      <c r="CM4307" s="353"/>
      <c r="CN4307" s="354"/>
      <c r="CO4307" s="354"/>
    </row>
    <row r="4308" spans="90:93" ht="16.5">
      <c r="CL4308" s="352"/>
      <c r="CM4308" s="353"/>
      <c r="CN4308" s="354"/>
      <c r="CO4308" s="354"/>
    </row>
    <row r="4309" spans="90:93" ht="16.5">
      <c r="CL4309" s="352"/>
      <c r="CM4309" s="353"/>
      <c r="CN4309" s="354"/>
      <c r="CO4309" s="354"/>
    </row>
    <row r="4310" spans="90:93" ht="16.5">
      <c r="CL4310" s="352"/>
      <c r="CM4310" s="353"/>
      <c r="CN4310" s="354"/>
      <c r="CO4310" s="354"/>
    </row>
    <row r="4311" spans="90:93" ht="16.5">
      <c r="CL4311" s="352"/>
      <c r="CM4311" s="353"/>
      <c r="CN4311" s="354"/>
      <c r="CO4311" s="354"/>
    </row>
    <row r="4312" spans="90:93" ht="16.5">
      <c r="CL4312" s="352"/>
      <c r="CM4312" s="353"/>
      <c r="CN4312" s="354"/>
      <c r="CO4312" s="354"/>
    </row>
    <row r="4313" spans="90:93" ht="16.5">
      <c r="CL4313" s="352"/>
      <c r="CM4313" s="353"/>
      <c r="CN4313" s="354"/>
      <c r="CO4313" s="354"/>
    </row>
    <row r="4314" spans="90:93" ht="16.5">
      <c r="CL4314" s="352"/>
      <c r="CM4314" s="353"/>
      <c r="CN4314" s="354"/>
      <c r="CO4314" s="354"/>
    </row>
    <row r="4315" spans="90:93" ht="16.5">
      <c r="CL4315" s="352"/>
      <c r="CM4315" s="353"/>
      <c r="CN4315" s="354"/>
      <c r="CO4315" s="354"/>
    </row>
    <row r="4316" spans="90:93" ht="16.5">
      <c r="CL4316" s="352"/>
      <c r="CM4316" s="353"/>
      <c r="CN4316" s="354"/>
      <c r="CO4316" s="354"/>
    </row>
    <row r="4317" spans="90:93" ht="16.5">
      <c r="CL4317" s="352"/>
      <c r="CM4317" s="353"/>
      <c r="CN4317" s="354"/>
      <c r="CO4317" s="354"/>
    </row>
    <row r="4318" spans="90:93" ht="16.5">
      <c r="CL4318" s="352"/>
      <c r="CM4318" s="353"/>
      <c r="CN4318" s="354"/>
      <c r="CO4318" s="354"/>
    </row>
    <row r="4319" spans="90:93" ht="16.5">
      <c r="CL4319" s="352"/>
      <c r="CM4319" s="353"/>
      <c r="CN4319" s="354"/>
      <c r="CO4319" s="354"/>
    </row>
    <row r="4320" spans="90:93" ht="16.5">
      <c r="CL4320" s="352"/>
      <c r="CM4320" s="353"/>
      <c r="CN4320" s="354"/>
      <c r="CO4320" s="354"/>
    </row>
    <row r="4321" spans="90:93" ht="16.5">
      <c r="CL4321" s="352"/>
      <c r="CM4321" s="353"/>
      <c r="CN4321" s="354"/>
      <c r="CO4321" s="354"/>
    </row>
    <row r="4322" spans="90:93" ht="16.5">
      <c r="CL4322" s="352"/>
      <c r="CM4322" s="353"/>
      <c r="CN4322" s="354"/>
      <c r="CO4322" s="354"/>
    </row>
    <row r="4323" spans="90:93" ht="16.5">
      <c r="CL4323" s="352"/>
      <c r="CM4323" s="353"/>
      <c r="CN4323" s="354"/>
      <c r="CO4323" s="354"/>
    </row>
    <row r="4324" spans="90:93" ht="16.5">
      <c r="CL4324" s="352"/>
      <c r="CM4324" s="353"/>
      <c r="CN4324" s="354"/>
      <c r="CO4324" s="354"/>
    </row>
    <row r="4325" spans="90:93" ht="16.5">
      <c r="CL4325" s="352"/>
      <c r="CM4325" s="353"/>
      <c r="CN4325" s="354"/>
      <c r="CO4325" s="354"/>
    </row>
    <row r="4326" spans="90:93" ht="16.5">
      <c r="CL4326" s="352"/>
      <c r="CM4326" s="353"/>
      <c r="CN4326" s="354"/>
      <c r="CO4326" s="354"/>
    </row>
    <row r="4327" spans="90:93" ht="16.5">
      <c r="CL4327" s="352"/>
      <c r="CM4327" s="353"/>
      <c r="CN4327" s="354"/>
      <c r="CO4327" s="354"/>
    </row>
    <row r="4328" spans="90:93" ht="16.5">
      <c r="CL4328" s="352"/>
      <c r="CM4328" s="353"/>
      <c r="CN4328" s="354"/>
      <c r="CO4328" s="354"/>
    </row>
    <row r="4329" spans="90:93" ht="16.5">
      <c r="CL4329" s="352"/>
      <c r="CM4329" s="353"/>
      <c r="CN4329" s="354"/>
      <c r="CO4329" s="354"/>
    </row>
    <row r="4330" spans="90:93" ht="16.5">
      <c r="CL4330" s="352"/>
      <c r="CM4330" s="353"/>
      <c r="CN4330" s="354"/>
      <c r="CO4330" s="354"/>
    </row>
    <row r="4331" spans="90:93" ht="16.5">
      <c r="CL4331" s="352"/>
      <c r="CM4331" s="353"/>
      <c r="CN4331" s="354"/>
      <c r="CO4331" s="354"/>
    </row>
    <row r="4332" spans="90:93" ht="16.5">
      <c r="CL4332" s="352"/>
      <c r="CM4332" s="353"/>
      <c r="CN4332" s="354"/>
      <c r="CO4332" s="354"/>
    </row>
    <row r="4333" spans="90:93" ht="16.5">
      <c r="CL4333" s="352"/>
      <c r="CM4333" s="353"/>
      <c r="CN4333" s="354"/>
      <c r="CO4333" s="354"/>
    </row>
    <row r="4334" spans="90:93" ht="16.5">
      <c r="CL4334" s="352"/>
      <c r="CM4334" s="353"/>
      <c r="CN4334" s="354"/>
      <c r="CO4334" s="354"/>
    </row>
    <row r="4335" spans="90:93" ht="16.5">
      <c r="CL4335" s="352"/>
      <c r="CM4335" s="353"/>
      <c r="CN4335" s="354"/>
      <c r="CO4335" s="354"/>
    </row>
    <row r="4336" spans="90:93" ht="16.5">
      <c r="CL4336" s="352"/>
      <c r="CM4336" s="353"/>
      <c r="CN4336" s="354"/>
      <c r="CO4336" s="354"/>
    </row>
    <row r="4337" spans="90:93" ht="16.5">
      <c r="CL4337" s="352"/>
      <c r="CM4337" s="353"/>
      <c r="CN4337" s="354"/>
      <c r="CO4337" s="354"/>
    </row>
    <row r="4338" spans="90:93" ht="16.5">
      <c r="CL4338" s="352"/>
      <c r="CM4338" s="353"/>
      <c r="CN4338" s="354"/>
      <c r="CO4338" s="354"/>
    </row>
    <row r="4339" spans="90:93" ht="16.5">
      <c r="CL4339" s="352"/>
      <c r="CM4339" s="353"/>
      <c r="CN4339" s="354"/>
      <c r="CO4339" s="354"/>
    </row>
    <row r="4340" spans="90:93" ht="16.5">
      <c r="CL4340" s="352"/>
      <c r="CM4340" s="353"/>
      <c r="CN4340" s="354"/>
      <c r="CO4340" s="354"/>
    </row>
    <row r="4341" spans="90:93" ht="16.5">
      <c r="CL4341" s="352"/>
      <c r="CM4341" s="353"/>
      <c r="CN4341" s="354"/>
      <c r="CO4341" s="354"/>
    </row>
    <row r="4342" spans="90:93" ht="16.5">
      <c r="CL4342" s="352"/>
      <c r="CM4342" s="353"/>
      <c r="CN4342" s="354"/>
      <c r="CO4342" s="354"/>
    </row>
    <row r="4343" spans="90:93" ht="16.5">
      <c r="CL4343" s="352"/>
      <c r="CM4343" s="353"/>
      <c r="CN4343" s="354"/>
      <c r="CO4343" s="354"/>
    </row>
    <row r="4344" spans="90:93" ht="16.5">
      <c r="CL4344" s="352"/>
      <c r="CM4344" s="353"/>
      <c r="CN4344" s="354"/>
      <c r="CO4344" s="354"/>
    </row>
    <row r="4345" spans="90:93" ht="16.5">
      <c r="CL4345" s="352"/>
      <c r="CM4345" s="353"/>
      <c r="CN4345" s="354"/>
      <c r="CO4345" s="354"/>
    </row>
    <row r="4346" spans="90:93" ht="16.5">
      <c r="CL4346" s="352"/>
      <c r="CM4346" s="353"/>
      <c r="CN4346" s="354"/>
      <c r="CO4346" s="354"/>
    </row>
    <row r="4347" spans="90:93" ht="16.5">
      <c r="CL4347" s="352"/>
      <c r="CM4347" s="353"/>
      <c r="CN4347" s="354"/>
      <c r="CO4347" s="354"/>
    </row>
    <row r="4348" spans="90:93" ht="16.5">
      <c r="CL4348" s="352"/>
      <c r="CM4348" s="353"/>
      <c r="CN4348" s="354"/>
      <c r="CO4348" s="354"/>
    </row>
    <row r="4349" spans="90:93" ht="16.5">
      <c r="CL4349" s="352"/>
      <c r="CM4349" s="353"/>
      <c r="CN4349" s="354"/>
      <c r="CO4349" s="354"/>
    </row>
    <row r="4350" spans="90:93" ht="16.5">
      <c r="CL4350" s="352"/>
      <c r="CM4350" s="353"/>
      <c r="CN4350" s="354"/>
      <c r="CO4350" s="354"/>
    </row>
    <row r="4351" spans="90:93" ht="16.5">
      <c r="CL4351" s="352"/>
      <c r="CM4351" s="353"/>
      <c r="CN4351" s="354"/>
      <c r="CO4351" s="354"/>
    </row>
    <row r="4352" spans="90:93" ht="16.5">
      <c r="CL4352" s="352"/>
      <c r="CM4352" s="353"/>
      <c r="CN4352" s="354"/>
      <c r="CO4352" s="354"/>
    </row>
    <row r="4353" spans="90:93" ht="16.5">
      <c r="CL4353" s="352"/>
      <c r="CM4353" s="353"/>
      <c r="CN4353" s="354"/>
      <c r="CO4353" s="354"/>
    </row>
    <row r="4354" spans="90:93" ht="16.5">
      <c r="CL4354" s="352"/>
      <c r="CM4354" s="353"/>
      <c r="CN4354" s="354"/>
      <c r="CO4354" s="354"/>
    </row>
    <row r="4355" spans="90:93" ht="16.5">
      <c r="CL4355" s="352"/>
      <c r="CM4355" s="353"/>
      <c r="CN4355" s="354"/>
      <c r="CO4355" s="354"/>
    </row>
    <row r="4356" spans="90:93" ht="16.5">
      <c r="CL4356" s="352"/>
      <c r="CM4356" s="353"/>
      <c r="CN4356" s="354"/>
      <c r="CO4356" s="354"/>
    </row>
    <row r="4357" spans="90:93" ht="16.5">
      <c r="CL4357" s="352"/>
      <c r="CM4357" s="353"/>
      <c r="CN4357" s="354"/>
      <c r="CO4357" s="354"/>
    </row>
    <row r="4358" spans="90:93" ht="16.5">
      <c r="CL4358" s="352"/>
      <c r="CM4358" s="353"/>
      <c r="CN4358" s="354"/>
      <c r="CO4358" s="354"/>
    </row>
    <row r="4359" spans="90:93" ht="16.5">
      <c r="CL4359" s="352"/>
      <c r="CM4359" s="353"/>
      <c r="CN4359" s="354"/>
      <c r="CO4359" s="354"/>
    </row>
    <row r="4360" spans="90:93" ht="16.5">
      <c r="CL4360" s="352"/>
      <c r="CM4360" s="353"/>
      <c r="CN4360" s="354"/>
      <c r="CO4360" s="354"/>
    </row>
    <row r="4361" spans="90:93" ht="16.5">
      <c r="CL4361" s="352"/>
      <c r="CM4361" s="353"/>
      <c r="CN4361" s="354"/>
      <c r="CO4361" s="354"/>
    </row>
    <row r="4362" spans="90:93" ht="16.5">
      <c r="CL4362" s="352"/>
      <c r="CM4362" s="353"/>
      <c r="CN4362" s="354"/>
      <c r="CO4362" s="354"/>
    </row>
    <row r="4363" spans="90:93" ht="16.5">
      <c r="CL4363" s="352"/>
      <c r="CM4363" s="353"/>
      <c r="CN4363" s="354"/>
      <c r="CO4363" s="354"/>
    </row>
    <row r="4364" spans="90:93" ht="16.5">
      <c r="CL4364" s="352"/>
      <c r="CM4364" s="353"/>
      <c r="CN4364" s="354"/>
      <c r="CO4364" s="354"/>
    </row>
    <row r="4365" spans="90:93" ht="16.5">
      <c r="CL4365" s="352"/>
      <c r="CM4365" s="353"/>
      <c r="CN4365" s="354"/>
      <c r="CO4365" s="354"/>
    </row>
    <row r="4366" spans="90:93" ht="16.5">
      <c r="CL4366" s="352"/>
      <c r="CM4366" s="353"/>
      <c r="CN4366" s="354"/>
      <c r="CO4366" s="354"/>
    </row>
    <row r="4367" spans="90:93" ht="16.5">
      <c r="CL4367" s="352"/>
      <c r="CM4367" s="353"/>
      <c r="CN4367" s="354"/>
      <c r="CO4367" s="354"/>
    </row>
    <row r="4368" spans="90:93" ht="16.5">
      <c r="CL4368" s="352"/>
      <c r="CM4368" s="353"/>
      <c r="CN4368" s="354"/>
      <c r="CO4368" s="354"/>
    </row>
    <row r="4369" spans="90:93" ht="16.5">
      <c r="CL4369" s="352"/>
      <c r="CM4369" s="353"/>
      <c r="CN4369" s="354"/>
      <c r="CO4369" s="354"/>
    </row>
    <row r="4370" spans="90:93" ht="16.5">
      <c r="CL4370" s="352"/>
      <c r="CM4370" s="353"/>
      <c r="CN4370" s="354"/>
      <c r="CO4370" s="354"/>
    </row>
    <row r="4371" spans="90:93" ht="16.5">
      <c r="CL4371" s="352"/>
      <c r="CM4371" s="353"/>
      <c r="CN4371" s="354"/>
      <c r="CO4371" s="354"/>
    </row>
    <row r="4372" spans="90:93" ht="16.5">
      <c r="CL4372" s="352"/>
      <c r="CM4372" s="353"/>
      <c r="CN4372" s="354"/>
      <c r="CO4372" s="354"/>
    </row>
    <row r="4373" spans="90:93" ht="16.5">
      <c r="CL4373" s="352"/>
      <c r="CM4373" s="353"/>
      <c r="CN4373" s="354"/>
      <c r="CO4373" s="354"/>
    </row>
    <row r="4374" spans="90:93" ht="16.5">
      <c r="CL4374" s="352"/>
      <c r="CM4374" s="353"/>
      <c r="CN4374" s="354"/>
      <c r="CO4374" s="354"/>
    </row>
    <row r="4375" spans="90:93" ht="16.5">
      <c r="CL4375" s="352"/>
      <c r="CM4375" s="353"/>
      <c r="CN4375" s="354"/>
      <c r="CO4375" s="354"/>
    </row>
    <row r="4376" spans="90:93" ht="16.5">
      <c r="CL4376" s="352"/>
      <c r="CM4376" s="353"/>
      <c r="CN4376" s="354"/>
      <c r="CO4376" s="354"/>
    </row>
    <row r="4377" spans="90:93" ht="16.5">
      <c r="CL4377" s="352"/>
      <c r="CM4377" s="353"/>
      <c r="CN4377" s="354"/>
      <c r="CO4377" s="354"/>
    </row>
    <row r="4378" spans="90:93" ht="16.5">
      <c r="CL4378" s="352"/>
      <c r="CM4378" s="353"/>
      <c r="CN4378" s="354"/>
      <c r="CO4378" s="354"/>
    </row>
    <row r="4379" spans="90:93" ht="16.5">
      <c r="CL4379" s="352"/>
      <c r="CM4379" s="353"/>
      <c r="CN4379" s="354"/>
      <c r="CO4379" s="354"/>
    </row>
    <row r="4380" spans="90:93" ht="16.5">
      <c r="CL4380" s="352"/>
      <c r="CM4380" s="353"/>
      <c r="CN4380" s="354"/>
      <c r="CO4380" s="354"/>
    </row>
    <row r="4381" spans="90:93" ht="16.5">
      <c r="CL4381" s="352"/>
      <c r="CM4381" s="353"/>
      <c r="CN4381" s="354"/>
      <c r="CO4381" s="354"/>
    </row>
    <row r="4382" spans="90:93" ht="16.5">
      <c r="CL4382" s="352"/>
      <c r="CM4382" s="353"/>
      <c r="CN4382" s="354"/>
      <c r="CO4382" s="354"/>
    </row>
    <row r="4383" spans="90:93" ht="16.5">
      <c r="CL4383" s="352"/>
      <c r="CM4383" s="353"/>
      <c r="CN4383" s="354"/>
      <c r="CO4383" s="354"/>
    </row>
    <row r="4384" spans="90:93" ht="16.5">
      <c r="CL4384" s="352"/>
      <c r="CM4384" s="353"/>
      <c r="CN4384" s="354"/>
      <c r="CO4384" s="354"/>
    </row>
    <row r="4385" spans="90:93" ht="16.5">
      <c r="CL4385" s="352"/>
      <c r="CM4385" s="353"/>
      <c r="CN4385" s="354"/>
      <c r="CO4385" s="354"/>
    </row>
    <row r="4386" spans="90:93" ht="16.5">
      <c r="CL4386" s="352"/>
      <c r="CM4386" s="353"/>
      <c r="CN4386" s="354"/>
      <c r="CO4386" s="354"/>
    </row>
    <row r="4387" spans="90:93" ht="16.5">
      <c r="CL4387" s="352"/>
      <c r="CM4387" s="353"/>
      <c r="CN4387" s="354"/>
      <c r="CO4387" s="354"/>
    </row>
    <row r="4388" spans="90:93" ht="16.5">
      <c r="CL4388" s="352"/>
      <c r="CM4388" s="353"/>
      <c r="CN4388" s="354"/>
      <c r="CO4388" s="354"/>
    </row>
    <row r="4389" spans="90:93" ht="16.5">
      <c r="CL4389" s="352"/>
      <c r="CM4389" s="353"/>
      <c r="CN4389" s="354"/>
      <c r="CO4389" s="354"/>
    </row>
    <row r="4390" spans="90:93" ht="16.5">
      <c r="CL4390" s="352"/>
      <c r="CM4390" s="353"/>
      <c r="CN4390" s="354"/>
      <c r="CO4390" s="354"/>
    </row>
    <row r="4391" spans="90:93" ht="16.5">
      <c r="CL4391" s="352"/>
      <c r="CM4391" s="353"/>
      <c r="CN4391" s="354"/>
      <c r="CO4391" s="354"/>
    </row>
    <row r="4392" spans="90:93" ht="16.5">
      <c r="CL4392" s="352"/>
      <c r="CM4392" s="353"/>
      <c r="CN4392" s="354"/>
      <c r="CO4392" s="354"/>
    </row>
    <row r="4393" spans="90:93" ht="16.5">
      <c r="CL4393" s="352"/>
      <c r="CM4393" s="353"/>
      <c r="CN4393" s="354"/>
      <c r="CO4393" s="354"/>
    </row>
    <row r="4394" spans="90:93" ht="16.5">
      <c r="CL4394" s="352"/>
      <c r="CM4394" s="353"/>
      <c r="CN4394" s="354"/>
      <c r="CO4394" s="354"/>
    </row>
    <row r="4395" spans="90:93" ht="16.5">
      <c r="CL4395" s="352"/>
      <c r="CM4395" s="353"/>
      <c r="CN4395" s="354"/>
      <c r="CO4395" s="354"/>
    </row>
    <row r="4396" spans="90:93" ht="16.5">
      <c r="CL4396" s="352"/>
      <c r="CM4396" s="353"/>
      <c r="CN4396" s="354"/>
      <c r="CO4396" s="354"/>
    </row>
    <row r="4397" spans="90:93" ht="16.5">
      <c r="CL4397" s="352"/>
      <c r="CM4397" s="353"/>
      <c r="CN4397" s="354"/>
      <c r="CO4397" s="354"/>
    </row>
    <row r="4398" spans="90:93" ht="16.5">
      <c r="CL4398" s="352"/>
      <c r="CM4398" s="353"/>
      <c r="CN4398" s="354"/>
      <c r="CO4398" s="354"/>
    </row>
    <row r="4399" spans="90:93" ht="16.5">
      <c r="CL4399" s="352"/>
      <c r="CM4399" s="353"/>
      <c r="CN4399" s="354"/>
      <c r="CO4399" s="354"/>
    </row>
    <row r="4400" spans="90:93" ht="16.5">
      <c r="CL4400" s="352"/>
      <c r="CM4400" s="353"/>
      <c r="CN4400" s="354"/>
      <c r="CO4400" s="354"/>
    </row>
    <row r="4401" spans="90:93" ht="16.5">
      <c r="CL4401" s="352"/>
      <c r="CM4401" s="353"/>
      <c r="CN4401" s="354"/>
      <c r="CO4401" s="354"/>
    </row>
    <row r="4402" spans="90:93" ht="16.5">
      <c r="CL4402" s="352"/>
      <c r="CM4402" s="353"/>
      <c r="CN4402" s="354"/>
      <c r="CO4402" s="354"/>
    </row>
    <row r="4403" spans="90:93" ht="16.5">
      <c r="CL4403" s="352"/>
      <c r="CM4403" s="353"/>
      <c r="CN4403" s="354"/>
      <c r="CO4403" s="354"/>
    </row>
    <row r="4404" spans="90:93" ht="16.5">
      <c r="CL4404" s="352"/>
      <c r="CM4404" s="353"/>
      <c r="CN4404" s="354"/>
      <c r="CO4404" s="354"/>
    </row>
    <row r="4405" spans="90:93" ht="16.5">
      <c r="CL4405" s="352"/>
      <c r="CM4405" s="353"/>
      <c r="CN4405" s="354"/>
      <c r="CO4405" s="354"/>
    </row>
    <row r="4406" spans="90:93" ht="16.5">
      <c r="CL4406" s="352"/>
      <c r="CM4406" s="353"/>
      <c r="CN4406" s="354"/>
      <c r="CO4406" s="354"/>
    </row>
    <row r="4407" spans="90:93" ht="16.5">
      <c r="CL4407" s="352"/>
      <c r="CM4407" s="353"/>
      <c r="CN4407" s="354"/>
      <c r="CO4407" s="354"/>
    </row>
    <row r="4408" spans="90:93" ht="16.5">
      <c r="CL4408" s="352"/>
      <c r="CM4408" s="353"/>
      <c r="CN4408" s="354"/>
      <c r="CO4408" s="354"/>
    </row>
    <row r="4409" spans="90:93" ht="16.5">
      <c r="CL4409" s="352"/>
      <c r="CM4409" s="353"/>
      <c r="CN4409" s="354"/>
      <c r="CO4409" s="354"/>
    </row>
    <row r="4410" spans="90:93" ht="16.5">
      <c r="CL4410" s="352"/>
      <c r="CM4410" s="353"/>
      <c r="CN4410" s="354"/>
      <c r="CO4410" s="354"/>
    </row>
    <row r="4411" spans="90:93" ht="16.5">
      <c r="CL4411" s="352"/>
      <c r="CM4411" s="353"/>
      <c r="CN4411" s="354"/>
      <c r="CO4411" s="354"/>
    </row>
    <row r="4412" spans="90:93" ht="16.5">
      <c r="CL4412" s="352"/>
      <c r="CM4412" s="353"/>
      <c r="CN4412" s="354"/>
      <c r="CO4412" s="354"/>
    </row>
    <row r="4413" spans="90:93" ht="16.5">
      <c r="CL4413" s="352"/>
      <c r="CM4413" s="353"/>
      <c r="CN4413" s="354"/>
      <c r="CO4413" s="354"/>
    </row>
    <row r="4414" spans="90:93" ht="16.5">
      <c r="CL4414" s="352"/>
      <c r="CM4414" s="353"/>
      <c r="CN4414" s="354"/>
      <c r="CO4414" s="354"/>
    </row>
    <row r="4415" spans="90:93" ht="16.5">
      <c r="CL4415" s="352"/>
      <c r="CM4415" s="353"/>
      <c r="CN4415" s="354"/>
      <c r="CO4415" s="354"/>
    </row>
    <row r="4416" spans="90:93" ht="16.5">
      <c r="CL4416" s="352"/>
      <c r="CM4416" s="353"/>
      <c r="CN4416" s="354"/>
      <c r="CO4416" s="354"/>
    </row>
    <row r="4417" spans="90:93" ht="16.5">
      <c r="CL4417" s="352"/>
      <c r="CM4417" s="353"/>
      <c r="CN4417" s="354"/>
      <c r="CO4417" s="354"/>
    </row>
    <row r="4418" spans="90:93" ht="16.5">
      <c r="CL4418" s="352"/>
      <c r="CM4418" s="353"/>
      <c r="CN4418" s="354"/>
      <c r="CO4418" s="354"/>
    </row>
    <row r="4419" spans="90:93" ht="16.5">
      <c r="CL4419" s="352"/>
      <c r="CM4419" s="353"/>
      <c r="CN4419" s="354"/>
      <c r="CO4419" s="354"/>
    </row>
    <row r="4420" spans="90:93" ht="16.5">
      <c r="CL4420" s="352"/>
      <c r="CM4420" s="353"/>
      <c r="CN4420" s="354"/>
      <c r="CO4420" s="354"/>
    </row>
    <row r="4421" spans="90:93" ht="16.5">
      <c r="CL4421" s="352"/>
      <c r="CM4421" s="353"/>
      <c r="CN4421" s="354"/>
      <c r="CO4421" s="354"/>
    </row>
    <row r="4422" spans="90:93" ht="16.5">
      <c r="CL4422" s="352"/>
      <c r="CM4422" s="353"/>
      <c r="CN4422" s="354"/>
      <c r="CO4422" s="354"/>
    </row>
    <row r="4423" spans="90:93" ht="16.5">
      <c r="CL4423" s="352"/>
      <c r="CM4423" s="353"/>
      <c r="CN4423" s="354"/>
      <c r="CO4423" s="354"/>
    </row>
    <row r="4424" spans="90:93" ht="16.5">
      <c r="CL4424" s="352"/>
      <c r="CM4424" s="353"/>
      <c r="CN4424" s="354"/>
      <c r="CO4424" s="354"/>
    </row>
    <row r="4425" spans="90:93" ht="16.5">
      <c r="CL4425" s="352"/>
      <c r="CM4425" s="353"/>
      <c r="CN4425" s="354"/>
      <c r="CO4425" s="354"/>
    </row>
    <row r="4426" spans="90:93" ht="16.5">
      <c r="CL4426" s="352"/>
      <c r="CM4426" s="353"/>
      <c r="CN4426" s="354"/>
      <c r="CO4426" s="354"/>
    </row>
    <row r="4427" spans="90:93" ht="16.5">
      <c r="CL4427" s="352"/>
      <c r="CM4427" s="353"/>
      <c r="CN4427" s="354"/>
      <c r="CO4427" s="354"/>
    </row>
    <row r="4428" spans="90:93" ht="16.5">
      <c r="CL4428" s="352"/>
      <c r="CM4428" s="353"/>
      <c r="CN4428" s="354"/>
      <c r="CO4428" s="354"/>
    </row>
    <row r="4429" spans="90:93" ht="16.5">
      <c r="CL4429" s="352"/>
      <c r="CM4429" s="353"/>
      <c r="CN4429" s="354"/>
      <c r="CO4429" s="354"/>
    </row>
    <row r="4430" spans="90:93" ht="16.5">
      <c r="CL4430" s="352"/>
      <c r="CM4430" s="353"/>
      <c r="CN4430" s="354"/>
      <c r="CO4430" s="354"/>
    </row>
    <row r="4431" spans="90:93" ht="16.5">
      <c r="CL4431" s="352"/>
      <c r="CM4431" s="353"/>
      <c r="CN4431" s="354"/>
      <c r="CO4431" s="354"/>
    </row>
    <row r="4432" spans="90:93" ht="16.5">
      <c r="CL4432" s="352"/>
      <c r="CM4432" s="353"/>
      <c r="CN4432" s="354"/>
      <c r="CO4432" s="354"/>
    </row>
    <row r="4433" spans="90:93" ht="16.5">
      <c r="CL4433" s="352"/>
      <c r="CM4433" s="353"/>
      <c r="CN4433" s="354"/>
      <c r="CO4433" s="354"/>
    </row>
    <row r="4434" spans="90:93" ht="16.5">
      <c r="CL4434" s="352"/>
      <c r="CM4434" s="353"/>
      <c r="CN4434" s="354"/>
      <c r="CO4434" s="354"/>
    </row>
    <row r="4435" spans="90:93" ht="16.5">
      <c r="CL4435" s="352"/>
      <c r="CM4435" s="353"/>
      <c r="CN4435" s="354"/>
      <c r="CO4435" s="354"/>
    </row>
    <row r="4436" spans="90:93" ht="16.5">
      <c r="CL4436" s="352"/>
      <c r="CM4436" s="353"/>
      <c r="CN4436" s="354"/>
      <c r="CO4436" s="354"/>
    </row>
    <row r="4437" spans="90:93" ht="16.5">
      <c r="CL4437" s="352"/>
      <c r="CM4437" s="353"/>
      <c r="CN4437" s="354"/>
      <c r="CO4437" s="354"/>
    </row>
    <row r="4438" spans="90:93" ht="16.5">
      <c r="CL4438" s="352"/>
      <c r="CM4438" s="353"/>
      <c r="CN4438" s="354"/>
      <c r="CO4438" s="354"/>
    </row>
    <row r="4439" spans="90:93" ht="16.5">
      <c r="CL4439" s="352"/>
      <c r="CM4439" s="353"/>
      <c r="CN4439" s="354"/>
      <c r="CO4439" s="354"/>
    </row>
    <row r="4440" spans="90:93" ht="16.5">
      <c r="CL4440" s="352"/>
      <c r="CM4440" s="353"/>
      <c r="CN4440" s="354"/>
      <c r="CO4440" s="354"/>
    </row>
    <row r="4441" spans="90:93" ht="16.5">
      <c r="CL4441" s="352"/>
      <c r="CM4441" s="353"/>
      <c r="CN4441" s="354"/>
      <c r="CO4441" s="354"/>
    </row>
    <row r="4442" spans="90:93" ht="16.5">
      <c r="CL4442" s="352"/>
      <c r="CM4442" s="353"/>
      <c r="CN4442" s="354"/>
      <c r="CO4442" s="354"/>
    </row>
    <row r="4443" spans="90:93" ht="16.5">
      <c r="CL4443" s="352"/>
      <c r="CM4443" s="353"/>
      <c r="CN4443" s="354"/>
      <c r="CO4443" s="354"/>
    </row>
    <row r="4444" spans="90:93" ht="16.5">
      <c r="CL4444" s="352"/>
      <c r="CM4444" s="353"/>
      <c r="CN4444" s="354"/>
      <c r="CO4444" s="354"/>
    </row>
    <row r="4445" spans="90:93" ht="16.5">
      <c r="CL4445" s="352"/>
      <c r="CM4445" s="353"/>
      <c r="CN4445" s="354"/>
      <c r="CO4445" s="354"/>
    </row>
    <row r="4446" spans="90:93" ht="16.5">
      <c r="CL4446" s="352"/>
      <c r="CM4446" s="353"/>
      <c r="CN4446" s="354"/>
      <c r="CO4446" s="354"/>
    </row>
    <row r="4447" spans="90:93" ht="16.5">
      <c r="CL4447" s="352"/>
      <c r="CM4447" s="353"/>
      <c r="CN4447" s="354"/>
      <c r="CO4447" s="354"/>
    </row>
    <row r="4448" spans="90:93" ht="16.5">
      <c r="CL4448" s="352"/>
      <c r="CM4448" s="353"/>
      <c r="CN4448" s="354"/>
      <c r="CO4448" s="354"/>
    </row>
    <row r="4449" spans="90:93" ht="16.5">
      <c r="CL4449" s="352"/>
      <c r="CM4449" s="353"/>
      <c r="CN4449" s="354"/>
      <c r="CO4449" s="354"/>
    </row>
    <row r="4450" spans="90:93" ht="16.5">
      <c r="CL4450" s="352"/>
      <c r="CM4450" s="353"/>
      <c r="CN4450" s="354"/>
      <c r="CO4450" s="354"/>
    </row>
    <row r="4451" spans="90:93" ht="16.5">
      <c r="CL4451" s="352"/>
      <c r="CM4451" s="353"/>
      <c r="CN4451" s="354"/>
      <c r="CO4451" s="354"/>
    </row>
    <row r="4452" spans="90:93" ht="16.5">
      <c r="CL4452" s="352"/>
      <c r="CM4452" s="353"/>
      <c r="CN4452" s="354"/>
      <c r="CO4452" s="354"/>
    </row>
    <row r="4453" spans="90:93" ht="16.5">
      <c r="CL4453" s="352"/>
      <c r="CM4453" s="353"/>
      <c r="CN4453" s="354"/>
      <c r="CO4453" s="354"/>
    </row>
    <row r="4454" spans="90:93" ht="16.5">
      <c r="CL4454" s="352"/>
      <c r="CM4454" s="353"/>
      <c r="CN4454" s="354"/>
      <c r="CO4454" s="354"/>
    </row>
    <row r="4455" spans="90:93" ht="16.5">
      <c r="CL4455" s="352"/>
      <c r="CM4455" s="353"/>
      <c r="CN4455" s="354"/>
      <c r="CO4455" s="354"/>
    </row>
    <row r="4456" spans="90:93" ht="16.5">
      <c r="CL4456" s="352"/>
      <c r="CM4456" s="353"/>
      <c r="CN4456" s="354"/>
      <c r="CO4456" s="354"/>
    </row>
    <row r="4457" spans="90:93" ht="16.5">
      <c r="CL4457" s="352"/>
      <c r="CM4457" s="353"/>
      <c r="CN4457" s="354"/>
      <c r="CO4457" s="354"/>
    </row>
    <row r="4458" spans="90:93" ht="16.5">
      <c r="CL4458" s="352"/>
      <c r="CM4458" s="353"/>
      <c r="CN4458" s="354"/>
      <c r="CO4458" s="354"/>
    </row>
    <row r="4459" spans="90:93" ht="16.5">
      <c r="CL4459" s="352"/>
      <c r="CM4459" s="353"/>
      <c r="CN4459" s="354"/>
      <c r="CO4459" s="354"/>
    </row>
    <row r="4460" spans="90:93" ht="16.5">
      <c r="CL4460" s="352"/>
      <c r="CM4460" s="353"/>
      <c r="CN4460" s="354"/>
      <c r="CO4460" s="354"/>
    </row>
    <row r="4461" spans="90:93" ht="16.5">
      <c r="CL4461" s="352"/>
      <c r="CM4461" s="353"/>
      <c r="CN4461" s="354"/>
      <c r="CO4461" s="354"/>
    </row>
    <row r="4462" spans="90:93" ht="16.5">
      <c r="CL4462" s="352"/>
      <c r="CM4462" s="353"/>
      <c r="CN4462" s="354"/>
      <c r="CO4462" s="354"/>
    </row>
    <row r="4463" spans="90:93" ht="16.5">
      <c r="CL4463" s="352"/>
      <c r="CM4463" s="353"/>
      <c r="CN4463" s="354"/>
      <c r="CO4463" s="354"/>
    </row>
    <row r="4464" spans="90:93" ht="16.5">
      <c r="CL4464" s="352"/>
      <c r="CM4464" s="353"/>
      <c r="CN4464" s="354"/>
      <c r="CO4464" s="354"/>
    </row>
    <row r="4465" spans="90:93" ht="16.5">
      <c r="CL4465" s="352"/>
      <c r="CM4465" s="353"/>
      <c r="CN4465" s="354"/>
      <c r="CO4465" s="354"/>
    </row>
    <row r="4466" spans="90:93" ht="16.5">
      <c r="CL4466" s="352"/>
      <c r="CM4466" s="353"/>
      <c r="CN4466" s="354"/>
      <c r="CO4466" s="354"/>
    </row>
    <row r="4467" spans="90:93" ht="16.5">
      <c r="CL4467" s="352"/>
      <c r="CM4467" s="353"/>
      <c r="CN4467" s="354"/>
      <c r="CO4467" s="354"/>
    </row>
    <row r="4468" spans="90:93" ht="16.5">
      <c r="CL4468" s="352"/>
      <c r="CM4468" s="353"/>
      <c r="CN4468" s="354"/>
      <c r="CO4468" s="354"/>
    </row>
    <row r="4469" spans="90:93" ht="16.5">
      <c r="CL4469" s="352"/>
      <c r="CM4469" s="353"/>
      <c r="CN4469" s="354"/>
      <c r="CO4469" s="354"/>
    </row>
    <row r="4470" spans="90:93" ht="16.5">
      <c r="CL4470" s="352"/>
      <c r="CM4470" s="353"/>
      <c r="CN4470" s="354"/>
      <c r="CO4470" s="354"/>
    </row>
    <row r="4471" spans="90:93" ht="16.5">
      <c r="CL4471" s="352"/>
      <c r="CM4471" s="353"/>
      <c r="CN4471" s="354"/>
      <c r="CO4471" s="354"/>
    </row>
    <row r="4472" spans="90:93" ht="16.5">
      <c r="CL4472" s="352"/>
      <c r="CM4472" s="353"/>
      <c r="CN4472" s="354"/>
      <c r="CO4472" s="354"/>
    </row>
    <row r="4473" spans="90:93" ht="16.5">
      <c r="CL4473" s="352"/>
      <c r="CM4473" s="353"/>
      <c r="CN4473" s="354"/>
      <c r="CO4473" s="354"/>
    </row>
    <row r="4474" spans="90:93" ht="16.5">
      <c r="CL4474" s="352"/>
      <c r="CM4474" s="353"/>
      <c r="CN4474" s="354"/>
      <c r="CO4474" s="354"/>
    </row>
    <row r="4475" spans="90:93" ht="16.5">
      <c r="CL4475" s="352"/>
      <c r="CM4475" s="353"/>
      <c r="CN4475" s="354"/>
      <c r="CO4475" s="354"/>
    </row>
    <row r="4476" spans="90:93" ht="16.5">
      <c r="CL4476" s="352"/>
      <c r="CM4476" s="353"/>
      <c r="CN4476" s="354"/>
      <c r="CO4476" s="354"/>
    </row>
    <row r="4477" spans="90:93" ht="16.5">
      <c r="CL4477" s="352"/>
      <c r="CM4477" s="353"/>
      <c r="CN4477" s="354"/>
      <c r="CO4477" s="354"/>
    </row>
    <row r="4478" spans="90:93" ht="16.5">
      <c r="CL4478" s="352"/>
      <c r="CM4478" s="353"/>
      <c r="CN4478" s="354"/>
      <c r="CO4478" s="354"/>
    </row>
    <row r="4479" spans="90:93" ht="16.5">
      <c r="CL4479" s="352"/>
      <c r="CM4479" s="353"/>
      <c r="CN4479" s="354"/>
      <c r="CO4479" s="354"/>
    </row>
    <row r="4480" spans="90:93" ht="16.5">
      <c r="CL4480" s="352"/>
      <c r="CM4480" s="353"/>
      <c r="CN4480" s="354"/>
      <c r="CO4480" s="354"/>
    </row>
    <row r="4481" spans="90:93" ht="16.5">
      <c r="CL4481" s="352"/>
      <c r="CM4481" s="353"/>
      <c r="CN4481" s="354"/>
      <c r="CO4481" s="354"/>
    </row>
    <row r="4482" spans="90:93" ht="16.5">
      <c r="CL4482" s="352"/>
      <c r="CM4482" s="353"/>
      <c r="CN4482" s="354"/>
      <c r="CO4482" s="354"/>
    </row>
    <row r="4483" spans="90:93" ht="16.5">
      <c r="CL4483" s="352"/>
      <c r="CM4483" s="353"/>
      <c r="CN4483" s="354"/>
      <c r="CO4483" s="354"/>
    </row>
    <row r="4484" spans="90:93" ht="16.5">
      <c r="CL4484" s="352"/>
      <c r="CM4484" s="353"/>
      <c r="CN4484" s="354"/>
      <c r="CO4484" s="354"/>
    </row>
    <row r="4485" spans="90:93" ht="16.5">
      <c r="CL4485" s="352"/>
      <c r="CM4485" s="353"/>
      <c r="CN4485" s="354"/>
      <c r="CO4485" s="354"/>
    </row>
    <row r="4486" spans="90:93" ht="16.5">
      <c r="CL4486" s="352"/>
      <c r="CM4486" s="353"/>
      <c r="CN4486" s="354"/>
      <c r="CO4486" s="354"/>
    </row>
    <row r="4487" spans="90:93" ht="16.5">
      <c r="CL4487" s="352"/>
      <c r="CM4487" s="353"/>
      <c r="CN4487" s="354"/>
      <c r="CO4487" s="354"/>
    </row>
    <row r="4488" spans="90:93" ht="16.5">
      <c r="CL4488" s="352"/>
      <c r="CM4488" s="353"/>
      <c r="CN4488" s="354"/>
      <c r="CO4488" s="354"/>
    </row>
    <row r="4489" spans="90:93" ht="16.5">
      <c r="CL4489" s="352"/>
      <c r="CM4489" s="353"/>
      <c r="CN4489" s="354"/>
      <c r="CO4489" s="354"/>
    </row>
    <row r="4490" spans="90:93" ht="16.5">
      <c r="CL4490" s="352"/>
      <c r="CM4490" s="353"/>
      <c r="CN4490" s="354"/>
      <c r="CO4490" s="354"/>
    </row>
    <row r="4491" spans="90:93" ht="16.5">
      <c r="CL4491" s="352"/>
      <c r="CM4491" s="353"/>
      <c r="CN4491" s="354"/>
      <c r="CO4491" s="354"/>
    </row>
    <row r="4492" spans="90:93" ht="16.5">
      <c r="CL4492" s="352"/>
      <c r="CM4492" s="353"/>
      <c r="CN4492" s="354"/>
      <c r="CO4492" s="354"/>
    </row>
    <row r="4493" spans="90:93" ht="16.5">
      <c r="CL4493" s="352"/>
      <c r="CM4493" s="353"/>
      <c r="CN4493" s="354"/>
      <c r="CO4493" s="354"/>
    </row>
    <row r="4494" spans="90:93" ht="16.5">
      <c r="CL4494" s="352"/>
      <c r="CM4494" s="353"/>
      <c r="CN4494" s="354"/>
      <c r="CO4494" s="354"/>
    </row>
    <row r="4495" spans="90:93" ht="16.5">
      <c r="CL4495" s="352"/>
      <c r="CM4495" s="353"/>
      <c r="CN4495" s="354"/>
      <c r="CO4495" s="354"/>
    </row>
    <row r="4496" spans="90:93" ht="16.5">
      <c r="CL4496" s="352"/>
      <c r="CM4496" s="353"/>
      <c r="CN4496" s="354"/>
      <c r="CO4496" s="354"/>
    </row>
    <row r="4497" spans="90:93" ht="16.5">
      <c r="CL4497" s="352"/>
      <c r="CM4497" s="353"/>
      <c r="CN4497" s="354"/>
      <c r="CO4497" s="354"/>
    </row>
    <row r="4498" spans="90:93" ht="16.5">
      <c r="CL4498" s="352"/>
      <c r="CM4498" s="353"/>
      <c r="CN4498" s="354"/>
      <c r="CO4498" s="354"/>
    </row>
    <row r="4499" spans="90:93" ht="16.5">
      <c r="CL4499" s="352"/>
      <c r="CM4499" s="353"/>
      <c r="CN4499" s="354"/>
      <c r="CO4499" s="354"/>
    </row>
    <row r="4500" spans="90:93" ht="16.5">
      <c r="CL4500" s="352"/>
      <c r="CM4500" s="353"/>
      <c r="CN4500" s="354"/>
      <c r="CO4500" s="354"/>
    </row>
    <row r="4501" spans="90:93" ht="16.5">
      <c r="CL4501" s="352"/>
      <c r="CM4501" s="353"/>
      <c r="CN4501" s="354"/>
      <c r="CO4501" s="354"/>
    </row>
    <row r="4502" spans="90:93" ht="16.5">
      <c r="CL4502" s="352"/>
      <c r="CM4502" s="353"/>
      <c r="CN4502" s="354"/>
      <c r="CO4502" s="354"/>
    </row>
    <row r="4503" spans="90:93" ht="16.5">
      <c r="CL4503" s="352"/>
      <c r="CM4503" s="353"/>
      <c r="CN4503" s="354"/>
      <c r="CO4503" s="354"/>
    </row>
    <row r="4504" spans="90:93" ht="16.5">
      <c r="CL4504" s="352"/>
      <c r="CM4504" s="353"/>
      <c r="CN4504" s="354"/>
      <c r="CO4504" s="354"/>
    </row>
    <row r="4505" spans="90:93" ht="16.5">
      <c r="CL4505" s="352"/>
      <c r="CM4505" s="353"/>
      <c r="CN4505" s="354"/>
      <c r="CO4505" s="354"/>
    </row>
    <row r="4506" spans="90:93" ht="16.5">
      <c r="CL4506" s="352"/>
      <c r="CM4506" s="353"/>
      <c r="CN4506" s="354"/>
      <c r="CO4506" s="354"/>
    </row>
    <row r="4507" spans="90:93" ht="16.5">
      <c r="CL4507" s="352"/>
      <c r="CM4507" s="353"/>
      <c r="CN4507" s="354"/>
      <c r="CO4507" s="354"/>
    </row>
    <row r="4508" spans="90:93" ht="16.5">
      <c r="CL4508" s="352"/>
      <c r="CM4508" s="353"/>
      <c r="CN4508" s="354"/>
      <c r="CO4508" s="354"/>
    </row>
    <row r="4509" spans="90:93" ht="16.5">
      <c r="CL4509" s="352"/>
      <c r="CM4509" s="353"/>
      <c r="CN4509" s="354"/>
      <c r="CO4509" s="354"/>
    </row>
    <row r="4510" spans="90:93" ht="16.5">
      <c r="CL4510" s="352"/>
      <c r="CM4510" s="353"/>
      <c r="CN4510" s="354"/>
      <c r="CO4510" s="354"/>
    </row>
    <row r="4511" spans="90:93" ht="16.5">
      <c r="CL4511" s="352"/>
      <c r="CM4511" s="353"/>
      <c r="CN4511" s="354"/>
      <c r="CO4511" s="354"/>
    </row>
    <row r="4512" spans="90:93" ht="16.5">
      <c r="CL4512" s="352"/>
      <c r="CM4512" s="353"/>
      <c r="CN4512" s="354"/>
      <c r="CO4512" s="354"/>
    </row>
    <row r="4513" spans="90:93" ht="16.5">
      <c r="CL4513" s="352"/>
      <c r="CM4513" s="353"/>
      <c r="CN4513" s="354"/>
      <c r="CO4513" s="354"/>
    </row>
    <row r="4514" spans="90:93" ht="16.5">
      <c r="CL4514" s="352"/>
      <c r="CM4514" s="353"/>
      <c r="CN4514" s="354"/>
      <c r="CO4514" s="354"/>
    </row>
    <row r="4515" spans="90:93" ht="16.5">
      <c r="CL4515" s="352"/>
      <c r="CM4515" s="353"/>
      <c r="CN4515" s="354"/>
      <c r="CO4515" s="354"/>
    </row>
    <row r="4516" spans="90:93" ht="16.5">
      <c r="CL4516" s="352"/>
      <c r="CM4516" s="353"/>
      <c r="CN4516" s="354"/>
      <c r="CO4516" s="354"/>
    </row>
    <row r="4517" spans="90:93" ht="16.5">
      <c r="CL4517" s="352"/>
      <c r="CM4517" s="353"/>
      <c r="CN4517" s="354"/>
      <c r="CO4517" s="354"/>
    </row>
    <row r="4518" spans="90:93" ht="16.5">
      <c r="CL4518" s="352"/>
      <c r="CM4518" s="353"/>
      <c r="CN4518" s="354"/>
      <c r="CO4518" s="354"/>
    </row>
    <row r="4519" spans="90:93" ht="16.5">
      <c r="CL4519" s="352"/>
      <c r="CM4519" s="353"/>
      <c r="CN4519" s="354"/>
      <c r="CO4519" s="354"/>
    </row>
    <row r="4520" spans="90:93" ht="16.5">
      <c r="CL4520" s="352"/>
      <c r="CM4520" s="353"/>
      <c r="CN4520" s="354"/>
      <c r="CO4520" s="354"/>
    </row>
    <row r="4521" spans="90:93" ht="16.5">
      <c r="CL4521" s="352"/>
      <c r="CM4521" s="353"/>
      <c r="CN4521" s="354"/>
      <c r="CO4521" s="354"/>
    </row>
    <row r="4522" spans="90:93" ht="16.5">
      <c r="CL4522" s="352"/>
      <c r="CM4522" s="353"/>
      <c r="CN4522" s="354"/>
      <c r="CO4522" s="354"/>
    </row>
    <row r="4523" spans="90:93" ht="16.5">
      <c r="CL4523" s="352"/>
      <c r="CM4523" s="353"/>
      <c r="CN4523" s="354"/>
      <c r="CO4523" s="354"/>
    </row>
    <row r="4524" spans="90:93" ht="16.5">
      <c r="CL4524" s="352"/>
      <c r="CM4524" s="353"/>
      <c r="CN4524" s="354"/>
      <c r="CO4524" s="354"/>
    </row>
    <row r="4525" spans="90:93" ht="16.5">
      <c r="CL4525" s="352"/>
      <c r="CM4525" s="353"/>
      <c r="CN4525" s="354"/>
      <c r="CO4525" s="354"/>
    </row>
    <row r="4526" spans="90:93" ht="16.5">
      <c r="CL4526" s="352"/>
      <c r="CM4526" s="353"/>
      <c r="CN4526" s="354"/>
      <c r="CO4526" s="354"/>
    </row>
    <row r="4527" spans="90:93" ht="16.5">
      <c r="CL4527" s="352"/>
      <c r="CM4527" s="353"/>
      <c r="CN4527" s="354"/>
      <c r="CO4527" s="354"/>
    </row>
    <row r="4528" spans="90:93" ht="16.5">
      <c r="CL4528" s="352"/>
      <c r="CM4528" s="353"/>
      <c r="CN4528" s="354"/>
      <c r="CO4528" s="354"/>
    </row>
    <row r="4529" spans="90:93" ht="16.5">
      <c r="CL4529" s="352"/>
      <c r="CM4529" s="353"/>
      <c r="CN4529" s="354"/>
      <c r="CO4529" s="354"/>
    </row>
    <row r="4530" spans="90:93" ht="16.5">
      <c r="CL4530" s="352"/>
      <c r="CM4530" s="353"/>
      <c r="CN4530" s="354"/>
      <c r="CO4530" s="354"/>
    </row>
    <row r="4531" spans="90:93" ht="16.5">
      <c r="CL4531" s="352"/>
      <c r="CM4531" s="353"/>
      <c r="CN4531" s="354"/>
      <c r="CO4531" s="354"/>
    </row>
    <row r="4532" spans="90:93" ht="16.5">
      <c r="CL4532" s="352"/>
      <c r="CM4532" s="353"/>
      <c r="CN4532" s="354"/>
      <c r="CO4532" s="354"/>
    </row>
    <row r="4533" spans="90:93" ht="16.5">
      <c r="CL4533" s="352"/>
      <c r="CM4533" s="353"/>
      <c r="CN4533" s="354"/>
      <c r="CO4533" s="354"/>
    </row>
    <row r="4534" spans="90:93" ht="16.5">
      <c r="CL4534" s="352"/>
      <c r="CM4534" s="353"/>
      <c r="CN4534" s="354"/>
      <c r="CO4534" s="354"/>
    </row>
    <row r="4535" spans="90:93" ht="16.5">
      <c r="CL4535" s="352"/>
      <c r="CM4535" s="353"/>
      <c r="CN4535" s="354"/>
      <c r="CO4535" s="354"/>
    </row>
    <row r="4536" spans="90:93" ht="16.5">
      <c r="CL4536" s="352"/>
      <c r="CM4536" s="353"/>
      <c r="CN4536" s="354"/>
      <c r="CO4536" s="354"/>
    </row>
    <row r="4537" spans="90:93" ht="16.5">
      <c r="CL4537" s="352"/>
      <c r="CM4537" s="353"/>
      <c r="CN4537" s="354"/>
      <c r="CO4537" s="354"/>
    </row>
    <row r="4538" spans="90:93" ht="16.5">
      <c r="CL4538" s="352"/>
      <c r="CM4538" s="353"/>
      <c r="CN4538" s="354"/>
      <c r="CO4538" s="354"/>
    </row>
    <row r="4539" spans="90:93" ht="16.5">
      <c r="CL4539" s="352"/>
      <c r="CM4539" s="353"/>
      <c r="CN4539" s="354"/>
      <c r="CO4539" s="354"/>
    </row>
    <row r="4540" spans="90:93" ht="16.5">
      <c r="CL4540" s="352"/>
      <c r="CM4540" s="353"/>
      <c r="CN4540" s="354"/>
      <c r="CO4540" s="354"/>
    </row>
    <row r="4541" spans="90:93" ht="16.5">
      <c r="CL4541" s="352"/>
      <c r="CM4541" s="353"/>
      <c r="CN4541" s="354"/>
      <c r="CO4541" s="354"/>
    </row>
    <row r="4542" spans="90:93" ht="16.5">
      <c r="CL4542" s="352"/>
      <c r="CM4542" s="353"/>
      <c r="CN4542" s="354"/>
      <c r="CO4542" s="354"/>
    </row>
    <row r="4543" spans="90:93" ht="16.5">
      <c r="CL4543" s="352"/>
      <c r="CM4543" s="353"/>
      <c r="CN4543" s="354"/>
      <c r="CO4543" s="354"/>
    </row>
    <row r="4544" spans="90:93" ht="16.5">
      <c r="CL4544" s="352"/>
      <c r="CM4544" s="353"/>
      <c r="CN4544" s="354"/>
      <c r="CO4544" s="354"/>
    </row>
    <row r="4545" spans="90:93" ht="16.5">
      <c r="CL4545" s="352"/>
      <c r="CM4545" s="353"/>
      <c r="CN4545" s="354"/>
      <c r="CO4545" s="354"/>
    </row>
    <row r="4546" spans="90:93" ht="16.5">
      <c r="CL4546" s="352"/>
      <c r="CM4546" s="353"/>
      <c r="CN4546" s="354"/>
      <c r="CO4546" s="354"/>
    </row>
    <row r="4547" spans="90:93" ht="16.5">
      <c r="CL4547" s="352"/>
      <c r="CM4547" s="353"/>
      <c r="CN4547" s="354"/>
      <c r="CO4547" s="354"/>
    </row>
    <row r="4548" spans="90:93" ht="16.5">
      <c r="CL4548" s="352"/>
      <c r="CM4548" s="353"/>
      <c r="CN4548" s="354"/>
      <c r="CO4548" s="354"/>
    </row>
    <row r="4549" spans="90:93" ht="16.5">
      <c r="CL4549" s="352"/>
      <c r="CM4549" s="353"/>
      <c r="CN4549" s="354"/>
      <c r="CO4549" s="354"/>
    </row>
    <row r="4550" spans="90:93" ht="16.5">
      <c r="CL4550" s="352"/>
      <c r="CM4550" s="353"/>
      <c r="CN4550" s="354"/>
      <c r="CO4550" s="354"/>
    </row>
    <row r="4551" spans="90:93" ht="16.5">
      <c r="CL4551" s="352"/>
      <c r="CM4551" s="353"/>
      <c r="CN4551" s="354"/>
      <c r="CO4551" s="354"/>
    </row>
    <row r="4552" spans="90:93" ht="16.5">
      <c r="CL4552" s="352"/>
      <c r="CM4552" s="353"/>
      <c r="CN4552" s="354"/>
      <c r="CO4552" s="354"/>
    </row>
    <row r="4553" spans="90:93" ht="16.5">
      <c r="CL4553" s="352"/>
      <c r="CM4553" s="353"/>
      <c r="CN4553" s="354"/>
      <c r="CO4553" s="354"/>
    </row>
    <row r="4554" spans="90:93" ht="16.5">
      <c r="CL4554" s="352"/>
      <c r="CM4554" s="353"/>
      <c r="CN4554" s="354"/>
      <c r="CO4554" s="354"/>
    </row>
    <row r="4555" spans="90:93" ht="16.5">
      <c r="CL4555" s="352"/>
      <c r="CM4555" s="353"/>
      <c r="CN4555" s="354"/>
      <c r="CO4555" s="354"/>
    </row>
    <row r="4556" spans="90:93" ht="16.5">
      <c r="CL4556" s="352"/>
      <c r="CM4556" s="353"/>
      <c r="CN4556" s="354"/>
      <c r="CO4556" s="354"/>
    </row>
    <row r="4557" spans="90:93" ht="16.5">
      <c r="CL4557" s="352"/>
      <c r="CM4557" s="353"/>
      <c r="CN4557" s="354"/>
      <c r="CO4557" s="354"/>
    </row>
    <row r="4558" spans="90:93" ht="16.5">
      <c r="CL4558" s="352"/>
      <c r="CM4558" s="353"/>
      <c r="CN4558" s="354"/>
      <c r="CO4558" s="354"/>
    </row>
    <row r="4559" spans="90:93" ht="16.5">
      <c r="CL4559" s="352"/>
      <c r="CM4559" s="353"/>
      <c r="CN4559" s="354"/>
      <c r="CO4559" s="354"/>
    </row>
    <row r="4560" spans="90:93" ht="16.5">
      <c r="CL4560" s="352"/>
      <c r="CM4560" s="353"/>
      <c r="CN4560" s="354"/>
      <c r="CO4560" s="354"/>
    </row>
    <row r="4561" spans="90:93" ht="16.5">
      <c r="CL4561" s="352"/>
      <c r="CM4561" s="353"/>
      <c r="CN4561" s="354"/>
      <c r="CO4561" s="354"/>
    </row>
    <row r="4562" spans="90:93" ht="16.5">
      <c r="CL4562" s="352"/>
      <c r="CM4562" s="353"/>
      <c r="CN4562" s="354"/>
      <c r="CO4562" s="354"/>
    </row>
    <row r="4563" spans="90:93" ht="16.5">
      <c r="CL4563" s="352"/>
      <c r="CM4563" s="353"/>
      <c r="CN4563" s="354"/>
      <c r="CO4563" s="354"/>
    </row>
    <row r="4564" spans="90:93" ht="16.5">
      <c r="CL4564" s="352"/>
      <c r="CM4564" s="353"/>
      <c r="CN4564" s="354"/>
      <c r="CO4564" s="354"/>
    </row>
    <row r="4565" spans="90:93" ht="16.5">
      <c r="CL4565" s="352"/>
      <c r="CM4565" s="353"/>
      <c r="CN4565" s="354"/>
      <c r="CO4565" s="354"/>
    </row>
    <row r="4566" spans="90:93" ht="16.5">
      <c r="CL4566" s="352"/>
      <c r="CM4566" s="353"/>
      <c r="CN4566" s="354"/>
      <c r="CO4566" s="354"/>
    </row>
    <row r="4567" spans="90:93" ht="16.5">
      <c r="CL4567" s="352"/>
      <c r="CM4567" s="353"/>
      <c r="CN4567" s="354"/>
      <c r="CO4567" s="354"/>
    </row>
    <row r="4568" spans="90:93" ht="16.5">
      <c r="CL4568" s="352"/>
      <c r="CM4568" s="353"/>
      <c r="CN4568" s="354"/>
      <c r="CO4568" s="354"/>
    </row>
    <row r="4569" spans="90:93" ht="16.5">
      <c r="CL4569" s="352"/>
      <c r="CM4569" s="353"/>
      <c r="CN4569" s="354"/>
      <c r="CO4569" s="354"/>
    </row>
    <row r="4570" spans="90:93" ht="16.5">
      <c r="CL4570" s="352"/>
      <c r="CM4570" s="353"/>
      <c r="CN4570" s="354"/>
      <c r="CO4570" s="354"/>
    </row>
    <row r="4571" spans="90:93" ht="16.5">
      <c r="CL4571" s="352"/>
      <c r="CM4571" s="353"/>
      <c r="CN4571" s="354"/>
      <c r="CO4571" s="354"/>
    </row>
    <row r="4572" spans="90:93" ht="16.5">
      <c r="CL4572" s="352"/>
      <c r="CM4572" s="353"/>
      <c r="CN4572" s="354"/>
      <c r="CO4572" s="354"/>
    </row>
    <row r="4573" spans="90:93" ht="16.5">
      <c r="CL4573" s="352"/>
      <c r="CM4573" s="353"/>
      <c r="CN4573" s="354"/>
      <c r="CO4573" s="354"/>
    </row>
    <row r="4574" spans="90:93" ht="16.5">
      <c r="CL4574" s="352"/>
      <c r="CM4574" s="353"/>
      <c r="CN4574" s="354"/>
      <c r="CO4574" s="354"/>
    </row>
    <row r="4575" spans="90:93" ht="16.5">
      <c r="CL4575" s="352"/>
      <c r="CM4575" s="353"/>
      <c r="CN4575" s="354"/>
      <c r="CO4575" s="354"/>
    </row>
    <row r="4576" spans="90:93" ht="16.5">
      <c r="CL4576" s="352"/>
      <c r="CM4576" s="353"/>
      <c r="CN4576" s="354"/>
      <c r="CO4576" s="354"/>
    </row>
    <row r="4577" spans="90:93" ht="16.5">
      <c r="CL4577" s="352"/>
      <c r="CM4577" s="353"/>
      <c r="CN4577" s="354"/>
      <c r="CO4577" s="354"/>
    </row>
    <row r="4578" spans="90:93" ht="16.5">
      <c r="CL4578" s="352"/>
      <c r="CM4578" s="353"/>
      <c r="CN4578" s="354"/>
      <c r="CO4578" s="354"/>
    </row>
    <row r="4579" spans="90:93" ht="16.5">
      <c r="CL4579" s="352"/>
      <c r="CM4579" s="353"/>
      <c r="CN4579" s="354"/>
      <c r="CO4579" s="354"/>
    </row>
    <row r="4580" spans="90:93" ht="16.5">
      <c r="CL4580" s="352"/>
      <c r="CM4580" s="353"/>
      <c r="CN4580" s="354"/>
      <c r="CO4580" s="354"/>
    </row>
    <row r="4581" spans="90:93" ht="16.5">
      <c r="CL4581" s="352"/>
      <c r="CM4581" s="353"/>
      <c r="CN4581" s="354"/>
      <c r="CO4581" s="354"/>
    </row>
    <row r="4582" spans="90:93" ht="16.5">
      <c r="CL4582" s="352"/>
      <c r="CM4582" s="353"/>
      <c r="CN4582" s="354"/>
      <c r="CO4582" s="354"/>
    </row>
    <row r="4583" spans="90:93" ht="16.5">
      <c r="CL4583" s="352"/>
      <c r="CM4583" s="353"/>
      <c r="CN4583" s="354"/>
      <c r="CO4583" s="354"/>
    </row>
    <row r="4584" spans="90:93" ht="16.5">
      <c r="CL4584" s="352"/>
      <c r="CM4584" s="353"/>
      <c r="CN4584" s="354"/>
      <c r="CO4584" s="354"/>
    </row>
    <row r="4585" spans="90:93" ht="16.5">
      <c r="CL4585" s="352"/>
      <c r="CM4585" s="353"/>
      <c r="CN4585" s="354"/>
      <c r="CO4585" s="354"/>
    </row>
    <row r="4586" spans="90:93" ht="16.5">
      <c r="CL4586" s="352"/>
      <c r="CM4586" s="353"/>
      <c r="CN4586" s="354"/>
      <c r="CO4586" s="354"/>
    </row>
    <row r="4587" spans="90:93" ht="16.5">
      <c r="CL4587" s="352"/>
      <c r="CM4587" s="353"/>
      <c r="CN4587" s="354"/>
      <c r="CO4587" s="354"/>
    </row>
    <row r="4588" spans="90:93" ht="16.5">
      <c r="CL4588" s="352"/>
      <c r="CM4588" s="353"/>
      <c r="CN4588" s="354"/>
      <c r="CO4588" s="354"/>
    </row>
    <row r="4589" spans="90:93" ht="16.5">
      <c r="CL4589" s="352"/>
      <c r="CM4589" s="353"/>
      <c r="CN4589" s="354"/>
      <c r="CO4589" s="354"/>
    </row>
    <row r="4590" spans="90:93" ht="16.5">
      <c r="CL4590" s="352"/>
      <c r="CM4590" s="353"/>
      <c r="CN4590" s="354"/>
      <c r="CO4590" s="354"/>
    </row>
    <row r="4591" spans="90:93" ht="16.5">
      <c r="CL4591" s="352"/>
      <c r="CM4591" s="353"/>
      <c r="CN4591" s="354"/>
      <c r="CO4591" s="354"/>
    </row>
    <row r="4592" spans="90:93" ht="16.5">
      <c r="CL4592" s="352"/>
      <c r="CM4592" s="353"/>
      <c r="CN4592" s="354"/>
      <c r="CO4592" s="354"/>
    </row>
    <row r="4593" spans="90:93" ht="16.5">
      <c r="CL4593" s="352"/>
      <c r="CM4593" s="353"/>
      <c r="CN4593" s="354"/>
      <c r="CO4593" s="354"/>
    </row>
    <row r="4594" spans="90:93" ht="16.5">
      <c r="CL4594" s="352"/>
      <c r="CM4594" s="353"/>
      <c r="CN4594" s="354"/>
      <c r="CO4594" s="354"/>
    </row>
    <row r="4595" spans="90:93" ht="16.5">
      <c r="CL4595" s="352"/>
      <c r="CM4595" s="353"/>
      <c r="CN4595" s="354"/>
      <c r="CO4595" s="354"/>
    </row>
    <row r="4596" spans="90:93" ht="16.5">
      <c r="CL4596" s="352"/>
      <c r="CM4596" s="353"/>
      <c r="CN4596" s="354"/>
      <c r="CO4596" s="354"/>
    </row>
    <row r="4597" spans="90:93" ht="16.5">
      <c r="CL4597" s="352"/>
      <c r="CM4597" s="353"/>
      <c r="CN4597" s="354"/>
      <c r="CO4597" s="354"/>
    </row>
    <row r="4598" spans="90:93" ht="16.5">
      <c r="CL4598" s="352"/>
      <c r="CM4598" s="353"/>
      <c r="CN4598" s="354"/>
      <c r="CO4598" s="354"/>
    </row>
    <row r="4599" spans="90:93" ht="16.5">
      <c r="CL4599" s="352"/>
      <c r="CM4599" s="353"/>
      <c r="CN4599" s="354"/>
      <c r="CO4599" s="354"/>
    </row>
    <row r="4600" spans="90:93" ht="16.5">
      <c r="CL4600" s="352"/>
      <c r="CM4600" s="353"/>
      <c r="CN4600" s="354"/>
      <c r="CO4600" s="354"/>
    </row>
    <row r="4601" spans="90:93" ht="16.5">
      <c r="CL4601" s="352"/>
      <c r="CM4601" s="353"/>
      <c r="CN4601" s="354"/>
      <c r="CO4601" s="354"/>
    </row>
    <row r="4602" spans="90:93" ht="16.5">
      <c r="CL4602" s="352"/>
      <c r="CM4602" s="353"/>
      <c r="CN4602" s="354"/>
      <c r="CO4602" s="354"/>
    </row>
    <row r="4603" spans="90:93" ht="16.5">
      <c r="CL4603" s="352"/>
      <c r="CM4603" s="353"/>
      <c r="CN4603" s="354"/>
      <c r="CO4603" s="354"/>
    </row>
    <row r="4604" spans="90:93" ht="16.5">
      <c r="CL4604" s="352"/>
      <c r="CM4604" s="353"/>
      <c r="CN4604" s="354"/>
      <c r="CO4604" s="354"/>
    </row>
    <row r="4605" spans="90:93" ht="16.5">
      <c r="CL4605" s="352"/>
      <c r="CM4605" s="353"/>
      <c r="CN4605" s="354"/>
      <c r="CO4605" s="354"/>
    </row>
    <row r="4606" spans="90:93" ht="16.5">
      <c r="CL4606" s="352"/>
      <c r="CM4606" s="353"/>
      <c r="CN4606" s="354"/>
      <c r="CO4606" s="354"/>
    </row>
    <row r="4607" spans="90:93" ht="16.5">
      <c r="CL4607" s="352"/>
      <c r="CM4607" s="353"/>
      <c r="CN4607" s="354"/>
      <c r="CO4607" s="354"/>
    </row>
    <row r="4608" spans="90:93" ht="16.5">
      <c r="CL4608" s="352"/>
      <c r="CM4608" s="353"/>
      <c r="CN4608" s="354"/>
      <c r="CO4608" s="354"/>
    </row>
    <row r="4609" spans="90:93" ht="16.5">
      <c r="CL4609" s="352"/>
      <c r="CM4609" s="353"/>
      <c r="CN4609" s="354"/>
      <c r="CO4609" s="354"/>
    </row>
    <row r="4610" spans="90:93" ht="16.5">
      <c r="CL4610" s="352"/>
      <c r="CM4610" s="353"/>
      <c r="CN4610" s="354"/>
      <c r="CO4610" s="354"/>
    </row>
    <row r="4611" spans="90:93" ht="16.5">
      <c r="CL4611" s="352"/>
      <c r="CM4611" s="353"/>
      <c r="CN4611" s="354"/>
      <c r="CO4611" s="354"/>
    </row>
    <row r="4612" spans="90:93" ht="16.5">
      <c r="CL4612" s="352"/>
      <c r="CM4612" s="353"/>
      <c r="CN4612" s="354"/>
      <c r="CO4612" s="354"/>
    </row>
    <row r="4613" spans="90:93" ht="16.5">
      <c r="CL4613" s="352"/>
      <c r="CM4613" s="353"/>
      <c r="CN4613" s="354"/>
      <c r="CO4613" s="354"/>
    </row>
    <row r="4614" spans="90:93" ht="16.5">
      <c r="CL4614" s="352"/>
      <c r="CM4614" s="353"/>
      <c r="CN4614" s="354"/>
      <c r="CO4614" s="354"/>
    </row>
    <row r="4615" spans="90:93" ht="16.5">
      <c r="CL4615" s="352"/>
      <c r="CM4615" s="353"/>
      <c r="CN4615" s="354"/>
      <c r="CO4615" s="354"/>
    </row>
    <row r="4616" spans="90:93" ht="16.5">
      <c r="CL4616" s="352"/>
      <c r="CM4616" s="353"/>
      <c r="CN4616" s="354"/>
      <c r="CO4616" s="354"/>
    </row>
    <row r="4617" spans="90:93" ht="16.5">
      <c r="CL4617" s="352"/>
      <c r="CM4617" s="353"/>
      <c r="CN4617" s="354"/>
      <c r="CO4617" s="354"/>
    </row>
    <row r="4618" spans="90:93" ht="16.5">
      <c r="CL4618" s="352"/>
      <c r="CM4618" s="353"/>
      <c r="CN4618" s="354"/>
      <c r="CO4618" s="354"/>
    </row>
    <row r="4619" spans="90:93" ht="16.5">
      <c r="CL4619" s="352"/>
      <c r="CM4619" s="353"/>
      <c r="CN4619" s="354"/>
      <c r="CO4619" s="354"/>
    </row>
    <row r="4620" spans="90:93" ht="16.5">
      <c r="CL4620" s="352"/>
      <c r="CM4620" s="353"/>
      <c r="CN4620" s="354"/>
      <c r="CO4620" s="354"/>
    </row>
    <row r="4621" spans="90:93" ht="16.5">
      <c r="CL4621" s="352"/>
      <c r="CM4621" s="353"/>
      <c r="CN4621" s="354"/>
      <c r="CO4621" s="354"/>
    </row>
    <row r="4622" spans="90:93" ht="16.5">
      <c r="CL4622" s="352"/>
      <c r="CM4622" s="353"/>
      <c r="CN4622" s="354"/>
      <c r="CO4622" s="354"/>
    </row>
    <row r="4623" spans="90:93" ht="16.5">
      <c r="CL4623" s="352"/>
      <c r="CM4623" s="353"/>
      <c r="CN4623" s="354"/>
      <c r="CO4623" s="354"/>
    </row>
    <row r="4624" spans="90:93" ht="16.5">
      <c r="CL4624" s="352"/>
      <c r="CM4624" s="353"/>
      <c r="CN4624" s="354"/>
      <c r="CO4624" s="354"/>
    </row>
    <row r="4625" spans="90:93" ht="16.5">
      <c r="CL4625" s="352"/>
      <c r="CM4625" s="353"/>
      <c r="CN4625" s="354"/>
      <c r="CO4625" s="354"/>
    </row>
    <row r="4626" spans="90:93" ht="16.5">
      <c r="CL4626" s="352"/>
      <c r="CM4626" s="353"/>
      <c r="CN4626" s="354"/>
      <c r="CO4626" s="354"/>
    </row>
    <row r="4627" spans="90:93" ht="16.5">
      <c r="CL4627" s="352"/>
      <c r="CM4627" s="353"/>
      <c r="CN4627" s="354"/>
      <c r="CO4627" s="354"/>
    </row>
    <row r="4628" spans="90:93" ht="16.5">
      <c r="CL4628" s="352"/>
      <c r="CM4628" s="353"/>
      <c r="CN4628" s="354"/>
      <c r="CO4628" s="354"/>
    </row>
    <row r="4629" spans="90:93" ht="16.5">
      <c r="CL4629" s="352"/>
      <c r="CM4629" s="353"/>
      <c r="CN4629" s="354"/>
      <c r="CO4629" s="354"/>
    </row>
    <row r="4630" spans="90:93" ht="16.5">
      <c r="CL4630" s="352"/>
      <c r="CM4630" s="353"/>
      <c r="CN4630" s="354"/>
      <c r="CO4630" s="354"/>
    </row>
    <row r="4631" spans="90:93" ht="16.5">
      <c r="CL4631" s="352"/>
      <c r="CM4631" s="353"/>
      <c r="CN4631" s="354"/>
      <c r="CO4631" s="354"/>
    </row>
    <row r="4632" spans="90:93" ht="16.5">
      <c r="CL4632" s="352"/>
      <c r="CM4632" s="353"/>
      <c r="CN4632" s="354"/>
      <c r="CO4632" s="354"/>
    </row>
    <row r="4633" spans="90:93" ht="16.5">
      <c r="CL4633" s="352"/>
      <c r="CM4633" s="353"/>
      <c r="CN4633" s="354"/>
      <c r="CO4633" s="354"/>
    </row>
    <row r="4634" spans="90:93" ht="16.5">
      <c r="CL4634" s="352"/>
      <c r="CM4634" s="353"/>
      <c r="CN4634" s="354"/>
      <c r="CO4634" s="354"/>
    </row>
    <row r="4635" spans="90:93" ht="16.5">
      <c r="CL4635" s="352"/>
      <c r="CM4635" s="353"/>
      <c r="CN4635" s="354"/>
      <c r="CO4635" s="354"/>
    </row>
    <row r="4636" spans="90:93" ht="16.5">
      <c r="CL4636" s="352"/>
      <c r="CM4636" s="353"/>
      <c r="CN4636" s="354"/>
      <c r="CO4636" s="354"/>
    </row>
    <row r="4637" spans="90:93" ht="16.5">
      <c r="CL4637" s="352"/>
      <c r="CM4637" s="353"/>
      <c r="CN4637" s="354"/>
      <c r="CO4637" s="354"/>
    </row>
    <row r="4638" spans="90:93" ht="16.5">
      <c r="CL4638" s="352"/>
      <c r="CM4638" s="353"/>
      <c r="CN4638" s="354"/>
      <c r="CO4638" s="354"/>
    </row>
    <row r="4639" spans="90:93" ht="16.5">
      <c r="CL4639" s="352"/>
      <c r="CM4639" s="353"/>
      <c r="CN4639" s="354"/>
      <c r="CO4639" s="354"/>
    </row>
    <row r="4640" spans="90:93" ht="16.5">
      <c r="CL4640" s="352"/>
      <c r="CM4640" s="353"/>
      <c r="CN4640" s="354"/>
      <c r="CO4640" s="354"/>
    </row>
    <row r="4641" spans="90:93" ht="16.5">
      <c r="CL4641" s="352"/>
      <c r="CM4641" s="353"/>
      <c r="CN4641" s="354"/>
      <c r="CO4641" s="354"/>
    </row>
    <row r="4642" spans="90:93" ht="16.5">
      <c r="CL4642" s="352"/>
      <c r="CM4642" s="353"/>
      <c r="CN4642" s="354"/>
      <c r="CO4642" s="354"/>
    </row>
    <row r="4643" spans="90:93" ht="16.5">
      <c r="CL4643" s="352"/>
      <c r="CM4643" s="353"/>
      <c r="CN4643" s="354"/>
      <c r="CO4643" s="354"/>
    </row>
    <row r="4644" spans="90:93" ht="16.5">
      <c r="CL4644" s="352"/>
      <c r="CM4644" s="353"/>
      <c r="CN4644" s="354"/>
      <c r="CO4644" s="354"/>
    </row>
    <row r="4645" spans="90:93" ht="16.5">
      <c r="CL4645" s="352"/>
      <c r="CM4645" s="353"/>
      <c r="CN4645" s="354"/>
      <c r="CO4645" s="354"/>
    </row>
    <row r="4646" spans="90:93" ht="16.5">
      <c r="CL4646" s="352"/>
      <c r="CM4646" s="353"/>
      <c r="CN4646" s="354"/>
      <c r="CO4646" s="354"/>
    </row>
    <row r="4647" spans="90:93" ht="16.5">
      <c r="CL4647" s="352"/>
      <c r="CM4647" s="353"/>
      <c r="CN4647" s="354"/>
      <c r="CO4647" s="354"/>
    </row>
    <row r="4648" spans="90:93" ht="16.5">
      <c r="CL4648" s="352"/>
      <c r="CM4648" s="353"/>
      <c r="CN4648" s="354"/>
      <c r="CO4648" s="354"/>
    </row>
    <row r="4649" spans="90:93" ht="16.5">
      <c r="CL4649" s="352"/>
      <c r="CM4649" s="353"/>
      <c r="CN4649" s="354"/>
      <c r="CO4649" s="354"/>
    </row>
    <row r="4650" spans="90:93" ht="16.5">
      <c r="CL4650" s="352"/>
      <c r="CM4650" s="353"/>
      <c r="CN4650" s="354"/>
      <c r="CO4650" s="354"/>
    </row>
    <row r="4651" spans="90:93" ht="16.5">
      <c r="CL4651" s="352"/>
      <c r="CM4651" s="353"/>
      <c r="CN4651" s="354"/>
      <c r="CO4651" s="354"/>
    </row>
    <row r="4652" spans="90:93" ht="16.5">
      <c r="CL4652" s="352"/>
      <c r="CM4652" s="353"/>
      <c r="CN4652" s="354"/>
      <c r="CO4652" s="354"/>
    </row>
    <row r="4653" spans="90:93" ht="16.5">
      <c r="CL4653" s="352"/>
      <c r="CM4653" s="353"/>
      <c r="CN4653" s="354"/>
      <c r="CO4653" s="354"/>
    </row>
    <row r="4654" spans="90:93" ht="16.5">
      <c r="CL4654" s="352"/>
      <c r="CM4654" s="353"/>
      <c r="CN4654" s="354"/>
      <c r="CO4654" s="354"/>
    </row>
    <row r="4655" spans="90:93" ht="16.5">
      <c r="CL4655" s="352"/>
      <c r="CM4655" s="353"/>
      <c r="CN4655" s="354"/>
      <c r="CO4655" s="354"/>
    </row>
    <row r="4656" spans="90:93" ht="16.5">
      <c r="CL4656" s="352"/>
      <c r="CM4656" s="353"/>
      <c r="CN4656" s="354"/>
      <c r="CO4656" s="354"/>
    </row>
    <row r="4657" spans="90:93" ht="16.5">
      <c r="CL4657" s="352"/>
      <c r="CM4657" s="353"/>
      <c r="CN4657" s="354"/>
      <c r="CO4657" s="354"/>
    </row>
    <row r="4658" spans="90:93" ht="16.5">
      <c r="CL4658" s="352"/>
      <c r="CM4658" s="353"/>
      <c r="CN4658" s="354"/>
      <c r="CO4658" s="354"/>
    </row>
    <row r="4659" spans="90:93" ht="16.5">
      <c r="CL4659" s="352"/>
      <c r="CM4659" s="353"/>
      <c r="CN4659" s="354"/>
      <c r="CO4659" s="354"/>
    </row>
    <row r="4660" spans="90:93" ht="16.5">
      <c r="CL4660" s="352"/>
      <c r="CM4660" s="353"/>
      <c r="CN4660" s="354"/>
      <c r="CO4660" s="354"/>
    </row>
    <row r="4661" spans="90:93" ht="16.5">
      <c r="CL4661" s="352"/>
      <c r="CM4661" s="353"/>
      <c r="CN4661" s="354"/>
      <c r="CO4661" s="354"/>
    </row>
    <row r="4662" spans="90:93" ht="16.5">
      <c r="CL4662" s="352"/>
      <c r="CM4662" s="353"/>
      <c r="CN4662" s="354"/>
      <c r="CO4662" s="354"/>
    </row>
    <row r="4663" spans="90:93" ht="16.5">
      <c r="CL4663" s="352"/>
      <c r="CM4663" s="353"/>
      <c r="CN4663" s="354"/>
      <c r="CO4663" s="354"/>
    </row>
    <row r="4664" spans="90:93" ht="16.5">
      <c r="CL4664" s="352"/>
      <c r="CM4664" s="353"/>
      <c r="CN4664" s="354"/>
      <c r="CO4664" s="354"/>
    </row>
    <row r="4665" spans="90:93" ht="16.5">
      <c r="CL4665" s="352"/>
      <c r="CM4665" s="353"/>
      <c r="CN4665" s="354"/>
      <c r="CO4665" s="354"/>
    </row>
    <row r="4666" spans="90:93" ht="16.5">
      <c r="CL4666" s="352"/>
      <c r="CM4666" s="353"/>
      <c r="CN4666" s="354"/>
      <c r="CO4666" s="354"/>
    </row>
    <row r="4667" spans="90:93" ht="16.5">
      <c r="CL4667" s="352"/>
      <c r="CM4667" s="353"/>
      <c r="CN4667" s="354"/>
      <c r="CO4667" s="354"/>
    </row>
    <row r="4668" spans="90:93" ht="16.5">
      <c r="CL4668" s="352"/>
      <c r="CM4668" s="353"/>
      <c r="CN4668" s="354"/>
      <c r="CO4668" s="354"/>
    </row>
    <row r="4669" spans="90:93" ht="16.5">
      <c r="CL4669" s="352"/>
      <c r="CM4669" s="353"/>
      <c r="CN4669" s="354"/>
      <c r="CO4669" s="354"/>
    </row>
    <row r="4670" spans="90:93" ht="16.5">
      <c r="CL4670" s="352"/>
      <c r="CM4670" s="353"/>
      <c r="CN4670" s="354"/>
      <c r="CO4670" s="354"/>
    </row>
    <row r="4671" spans="90:93" ht="16.5">
      <c r="CL4671" s="352"/>
      <c r="CM4671" s="353"/>
      <c r="CN4671" s="354"/>
      <c r="CO4671" s="354"/>
    </row>
    <row r="4672" spans="90:93" ht="16.5">
      <c r="CL4672" s="352"/>
      <c r="CM4672" s="353"/>
      <c r="CN4672" s="354"/>
      <c r="CO4672" s="354"/>
    </row>
    <row r="4673" spans="90:93" ht="16.5">
      <c r="CL4673" s="352"/>
      <c r="CM4673" s="353"/>
      <c r="CN4673" s="354"/>
      <c r="CO4673" s="354"/>
    </row>
    <row r="4674" spans="90:93" ht="16.5">
      <c r="CL4674" s="352"/>
      <c r="CM4674" s="353"/>
      <c r="CN4674" s="354"/>
      <c r="CO4674" s="354"/>
    </row>
    <row r="4675" spans="90:93" ht="16.5">
      <c r="CL4675" s="352"/>
      <c r="CM4675" s="353"/>
      <c r="CN4675" s="354"/>
      <c r="CO4675" s="354"/>
    </row>
    <row r="4676" spans="90:93" ht="16.5">
      <c r="CL4676" s="352"/>
      <c r="CM4676" s="353"/>
      <c r="CN4676" s="354"/>
      <c r="CO4676" s="354"/>
    </row>
    <row r="4677" spans="90:93" ht="16.5">
      <c r="CL4677" s="352"/>
      <c r="CM4677" s="353"/>
      <c r="CN4677" s="354"/>
      <c r="CO4677" s="354"/>
    </row>
    <row r="4678" spans="90:93" ht="16.5">
      <c r="CL4678" s="352"/>
      <c r="CM4678" s="353"/>
      <c r="CN4678" s="354"/>
      <c r="CO4678" s="354"/>
    </row>
    <row r="4679" spans="90:93" ht="16.5">
      <c r="CL4679" s="352"/>
      <c r="CM4679" s="353"/>
      <c r="CN4679" s="354"/>
      <c r="CO4679" s="354"/>
    </row>
    <row r="4680" spans="90:93" ht="16.5">
      <c r="CL4680" s="352"/>
      <c r="CM4680" s="353"/>
      <c r="CN4680" s="354"/>
      <c r="CO4680" s="354"/>
    </row>
    <row r="4681" spans="90:93" ht="16.5">
      <c r="CL4681" s="352"/>
      <c r="CM4681" s="353"/>
      <c r="CN4681" s="354"/>
      <c r="CO4681" s="354"/>
    </row>
    <row r="4682" spans="90:93" ht="16.5">
      <c r="CL4682" s="352"/>
      <c r="CM4682" s="353"/>
      <c r="CN4682" s="354"/>
      <c r="CO4682" s="354"/>
    </row>
    <row r="4683" spans="90:93" ht="16.5">
      <c r="CL4683" s="352"/>
      <c r="CM4683" s="353"/>
      <c r="CN4683" s="354"/>
      <c r="CO4683" s="354"/>
    </row>
    <row r="4684" spans="90:93" ht="16.5">
      <c r="CL4684" s="352"/>
      <c r="CM4684" s="353"/>
      <c r="CN4684" s="354"/>
      <c r="CO4684" s="354"/>
    </row>
    <row r="4685" spans="90:93" ht="16.5">
      <c r="CL4685" s="352"/>
      <c r="CM4685" s="353"/>
      <c r="CN4685" s="354"/>
      <c r="CO4685" s="354"/>
    </row>
    <row r="4686" spans="90:93" ht="16.5">
      <c r="CL4686" s="352"/>
      <c r="CM4686" s="353"/>
      <c r="CN4686" s="354"/>
      <c r="CO4686" s="354"/>
    </row>
    <row r="4687" spans="90:93" ht="16.5">
      <c r="CL4687" s="352"/>
      <c r="CM4687" s="353"/>
      <c r="CN4687" s="354"/>
      <c r="CO4687" s="354"/>
    </row>
    <row r="4688" spans="90:93" ht="16.5">
      <c r="CL4688" s="352"/>
      <c r="CM4688" s="353"/>
      <c r="CN4688" s="354"/>
      <c r="CO4688" s="354"/>
    </row>
    <row r="4689" spans="90:93" ht="16.5">
      <c r="CL4689" s="352"/>
      <c r="CM4689" s="353"/>
      <c r="CN4689" s="354"/>
      <c r="CO4689" s="354"/>
    </row>
    <row r="4690" spans="90:93" ht="16.5">
      <c r="CL4690" s="352"/>
      <c r="CM4690" s="353"/>
      <c r="CN4690" s="354"/>
      <c r="CO4690" s="354"/>
    </row>
    <row r="4691" spans="90:93" ht="16.5">
      <c r="CL4691" s="352"/>
      <c r="CM4691" s="353"/>
      <c r="CN4691" s="354"/>
      <c r="CO4691" s="354"/>
    </row>
    <row r="4692" spans="90:93" ht="16.5">
      <c r="CL4692" s="352"/>
      <c r="CM4692" s="353"/>
      <c r="CN4692" s="354"/>
      <c r="CO4692" s="354"/>
    </row>
    <row r="4693" spans="90:93" ht="16.5">
      <c r="CL4693" s="352"/>
      <c r="CM4693" s="353"/>
      <c r="CN4693" s="354"/>
      <c r="CO4693" s="354"/>
    </row>
    <row r="4694" spans="90:93" ht="16.5">
      <c r="CL4694" s="352"/>
      <c r="CM4694" s="353"/>
      <c r="CN4694" s="354"/>
      <c r="CO4694" s="354"/>
    </row>
    <row r="4695" spans="90:93" ht="16.5">
      <c r="CL4695" s="352"/>
      <c r="CM4695" s="353"/>
      <c r="CN4695" s="354"/>
      <c r="CO4695" s="354"/>
    </row>
    <row r="4696" spans="90:93" ht="16.5">
      <c r="CL4696" s="352"/>
      <c r="CM4696" s="353"/>
      <c r="CN4696" s="354"/>
      <c r="CO4696" s="354"/>
    </row>
    <row r="4697" spans="90:93" ht="16.5">
      <c r="CL4697" s="352"/>
      <c r="CM4697" s="353"/>
      <c r="CN4697" s="354"/>
      <c r="CO4697" s="354"/>
    </row>
    <row r="4698" spans="90:93" ht="16.5">
      <c r="CL4698" s="352"/>
      <c r="CM4698" s="353"/>
      <c r="CN4698" s="354"/>
      <c r="CO4698" s="354"/>
    </row>
    <row r="4699" spans="90:93" ht="16.5">
      <c r="CL4699" s="352"/>
      <c r="CM4699" s="353"/>
      <c r="CN4699" s="354"/>
      <c r="CO4699" s="354"/>
    </row>
    <row r="4700" spans="90:93" ht="16.5">
      <c r="CL4700" s="352"/>
      <c r="CM4700" s="353"/>
      <c r="CN4700" s="354"/>
      <c r="CO4700" s="354"/>
    </row>
    <row r="4701" spans="90:93" ht="16.5">
      <c r="CL4701" s="352"/>
      <c r="CM4701" s="353"/>
      <c r="CN4701" s="354"/>
      <c r="CO4701" s="354"/>
    </row>
    <row r="4702" spans="90:93" ht="16.5">
      <c r="CL4702" s="352"/>
      <c r="CM4702" s="353"/>
      <c r="CN4702" s="354"/>
      <c r="CO4702" s="354"/>
    </row>
    <row r="4703" spans="90:93" ht="16.5">
      <c r="CL4703" s="352"/>
      <c r="CM4703" s="353"/>
      <c r="CN4703" s="354"/>
      <c r="CO4703" s="354"/>
    </row>
    <row r="4704" spans="90:93" ht="16.5">
      <c r="CL4704" s="352"/>
      <c r="CM4704" s="353"/>
      <c r="CN4704" s="354"/>
      <c r="CO4704" s="354"/>
    </row>
    <row r="4705" spans="90:93" ht="16.5">
      <c r="CL4705" s="352"/>
      <c r="CM4705" s="353"/>
      <c r="CN4705" s="354"/>
      <c r="CO4705" s="354"/>
    </row>
    <row r="4706" spans="90:93" ht="16.5">
      <c r="CL4706" s="352"/>
      <c r="CM4706" s="353"/>
      <c r="CN4706" s="354"/>
      <c r="CO4706" s="354"/>
    </row>
    <row r="4707" spans="90:93" ht="16.5">
      <c r="CL4707" s="352"/>
      <c r="CM4707" s="353"/>
      <c r="CN4707" s="354"/>
      <c r="CO4707" s="354"/>
    </row>
    <row r="4708" spans="90:93" ht="16.5">
      <c r="CL4708" s="352"/>
      <c r="CM4708" s="353"/>
      <c r="CN4708" s="354"/>
      <c r="CO4708" s="354"/>
    </row>
    <row r="4709" spans="90:93" ht="16.5">
      <c r="CL4709" s="352"/>
      <c r="CM4709" s="353"/>
      <c r="CN4709" s="354"/>
      <c r="CO4709" s="354"/>
    </row>
    <row r="4710" spans="90:93" ht="16.5">
      <c r="CL4710" s="352"/>
      <c r="CM4710" s="353"/>
      <c r="CN4710" s="354"/>
      <c r="CO4710" s="354"/>
    </row>
    <row r="4711" spans="90:93" ht="16.5">
      <c r="CL4711" s="352"/>
      <c r="CM4711" s="353"/>
      <c r="CN4711" s="354"/>
      <c r="CO4711" s="354"/>
    </row>
    <row r="4712" spans="90:93" ht="16.5">
      <c r="CL4712" s="352"/>
      <c r="CM4712" s="353"/>
      <c r="CN4712" s="354"/>
      <c r="CO4712" s="354"/>
    </row>
    <row r="4713" spans="90:93" ht="16.5">
      <c r="CL4713" s="352"/>
      <c r="CM4713" s="353"/>
      <c r="CN4713" s="354"/>
      <c r="CO4713" s="354"/>
    </row>
    <row r="4714" spans="90:93" ht="16.5">
      <c r="CL4714" s="352"/>
      <c r="CM4714" s="353"/>
      <c r="CN4714" s="354"/>
      <c r="CO4714" s="354"/>
    </row>
    <row r="4715" spans="90:93" ht="16.5">
      <c r="CL4715" s="352"/>
      <c r="CM4715" s="353"/>
      <c r="CN4715" s="354"/>
      <c r="CO4715" s="354"/>
    </row>
    <row r="4716" spans="90:93" ht="16.5">
      <c r="CL4716" s="352"/>
      <c r="CM4716" s="353"/>
      <c r="CN4716" s="354"/>
      <c r="CO4716" s="354"/>
    </row>
    <row r="4717" spans="90:93" ht="16.5">
      <c r="CL4717" s="352"/>
      <c r="CM4717" s="353"/>
      <c r="CN4717" s="354"/>
      <c r="CO4717" s="354"/>
    </row>
    <row r="4718" spans="90:93" ht="16.5">
      <c r="CL4718" s="352"/>
      <c r="CM4718" s="353"/>
      <c r="CN4718" s="354"/>
      <c r="CO4718" s="354"/>
    </row>
    <row r="4719" spans="90:93" ht="16.5">
      <c r="CL4719" s="352"/>
      <c r="CM4719" s="353"/>
      <c r="CN4719" s="354"/>
      <c r="CO4719" s="354"/>
    </row>
    <row r="4720" spans="90:93" ht="16.5">
      <c r="CL4720" s="352"/>
      <c r="CM4720" s="353"/>
      <c r="CN4720" s="354"/>
      <c r="CO4720" s="354"/>
    </row>
    <row r="4721" spans="90:93" ht="16.5">
      <c r="CL4721" s="352"/>
      <c r="CM4721" s="353"/>
      <c r="CN4721" s="354"/>
      <c r="CO4721" s="354"/>
    </row>
    <row r="4722" spans="90:93" ht="16.5">
      <c r="CL4722" s="352"/>
      <c r="CM4722" s="353"/>
      <c r="CN4722" s="354"/>
      <c r="CO4722" s="354"/>
    </row>
    <row r="4723" spans="90:93" ht="16.5">
      <c r="CL4723" s="352"/>
      <c r="CM4723" s="353"/>
      <c r="CN4723" s="354"/>
      <c r="CO4723" s="354"/>
    </row>
    <row r="4724" spans="90:93" ht="16.5">
      <c r="CL4724" s="352"/>
      <c r="CM4724" s="353"/>
      <c r="CN4724" s="354"/>
      <c r="CO4724" s="354"/>
    </row>
    <row r="4725" spans="90:93" ht="16.5">
      <c r="CL4725" s="352"/>
      <c r="CM4725" s="353"/>
      <c r="CN4725" s="354"/>
      <c r="CO4725" s="354"/>
    </row>
    <row r="4726" spans="90:93" ht="16.5">
      <c r="CL4726" s="352"/>
      <c r="CM4726" s="353"/>
      <c r="CN4726" s="354"/>
      <c r="CO4726" s="354"/>
    </row>
    <row r="4727" spans="90:93" ht="16.5">
      <c r="CL4727" s="352"/>
      <c r="CM4727" s="353"/>
      <c r="CN4727" s="354"/>
      <c r="CO4727" s="354"/>
    </row>
    <row r="4728" spans="90:93" ht="16.5">
      <c r="CL4728" s="352"/>
      <c r="CM4728" s="353"/>
      <c r="CN4728" s="354"/>
      <c r="CO4728" s="354"/>
    </row>
    <row r="4729" spans="90:93" ht="16.5">
      <c r="CL4729" s="352"/>
      <c r="CM4729" s="353"/>
      <c r="CN4729" s="354"/>
      <c r="CO4729" s="354"/>
    </row>
    <row r="4730" spans="90:93" ht="16.5">
      <c r="CL4730" s="352"/>
      <c r="CM4730" s="353"/>
      <c r="CN4730" s="354"/>
      <c r="CO4730" s="354"/>
    </row>
    <row r="4731" spans="90:93" ht="16.5">
      <c r="CL4731" s="352"/>
      <c r="CM4731" s="353"/>
      <c r="CN4731" s="354"/>
      <c r="CO4731" s="354"/>
    </row>
    <row r="4732" spans="90:93" ht="16.5">
      <c r="CL4732" s="352"/>
      <c r="CM4732" s="353"/>
      <c r="CN4732" s="354"/>
      <c r="CO4732" s="354"/>
    </row>
    <row r="4733" spans="90:93" ht="16.5">
      <c r="CL4733" s="352"/>
      <c r="CM4733" s="353"/>
      <c r="CN4733" s="354"/>
      <c r="CO4733" s="354"/>
    </row>
    <row r="4734" spans="90:93" ht="16.5">
      <c r="CL4734" s="352"/>
      <c r="CM4734" s="353"/>
      <c r="CN4734" s="354"/>
      <c r="CO4734" s="354"/>
    </row>
    <row r="4735" spans="90:93" ht="16.5">
      <c r="CL4735" s="352"/>
      <c r="CM4735" s="353"/>
      <c r="CN4735" s="354"/>
      <c r="CO4735" s="354"/>
    </row>
    <row r="4736" spans="90:93" ht="16.5">
      <c r="CL4736" s="352"/>
      <c r="CM4736" s="353"/>
      <c r="CN4736" s="354"/>
      <c r="CO4736" s="354"/>
    </row>
    <row r="4737" spans="90:93" ht="16.5">
      <c r="CL4737" s="352"/>
      <c r="CM4737" s="353"/>
      <c r="CN4737" s="354"/>
      <c r="CO4737" s="354"/>
    </row>
    <row r="4738" spans="90:93" ht="16.5">
      <c r="CL4738" s="352"/>
      <c r="CM4738" s="353"/>
      <c r="CN4738" s="354"/>
      <c r="CO4738" s="354"/>
    </row>
    <row r="4739" spans="90:93" ht="16.5">
      <c r="CL4739" s="352"/>
      <c r="CM4739" s="353"/>
      <c r="CN4739" s="354"/>
      <c r="CO4739" s="354"/>
    </row>
    <row r="4740" spans="90:93" ht="16.5">
      <c r="CL4740" s="352"/>
      <c r="CM4740" s="353"/>
      <c r="CN4740" s="354"/>
      <c r="CO4740" s="354"/>
    </row>
    <row r="4741" spans="90:93" ht="16.5">
      <c r="CL4741" s="352"/>
      <c r="CM4741" s="353"/>
      <c r="CN4741" s="354"/>
      <c r="CO4741" s="354"/>
    </row>
    <row r="4742" spans="90:93" ht="16.5">
      <c r="CL4742" s="352"/>
      <c r="CM4742" s="353"/>
      <c r="CN4742" s="354"/>
      <c r="CO4742" s="354"/>
    </row>
    <row r="4743" spans="90:93" ht="16.5">
      <c r="CL4743" s="352"/>
      <c r="CM4743" s="353"/>
      <c r="CN4743" s="354"/>
      <c r="CO4743" s="354"/>
    </row>
    <row r="4744" spans="90:93" ht="16.5">
      <c r="CL4744" s="352"/>
      <c r="CM4744" s="353"/>
      <c r="CN4744" s="354"/>
      <c r="CO4744" s="354"/>
    </row>
    <row r="4745" spans="90:93" ht="16.5">
      <c r="CL4745" s="352"/>
      <c r="CM4745" s="353"/>
      <c r="CN4745" s="354"/>
      <c r="CO4745" s="354"/>
    </row>
    <row r="4746" spans="90:93" ht="16.5">
      <c r="CL4746" s="352"/>
      <c r="CM4746" s="353"/>
      <c r="CN4746" s="354"/>
      <c r="CO4746" s="354"/>
    </row>
    <row r="4747" spans="90:93" ht="16.5">
      <c r="CL4747" s="352"/>
      <c r="CM4747" s="353"/>
      <c r="CN4747" s="354"/>
      <c r="CO4747" s="354"/>
    </row>
    <row r="4748" spans="90:93" ht="16.5">
      <c r="CL4748" s="352"/>
      <c r="CM4748" s="353"/>
      <c r="CN4748" s="354"/>
      <c r="CO4748" s="354"/>
    </row>
    <row r="4749" spans="90:93" ht="16.5">
      <c r="CL4749" s="352"/>
      <c r="CM4749" s="353"/>
      <c r="CN4749" s="354"/>
      <c r="CO4749" s="354"/>
    </row>
    <row r="4750" spans="90:93" ht="16.5">
      <c r="CL4750" s="352"/>
      <c r="CM4750" s="353"/>
      <c r="CN4750" s="354"/>
      <c r="CO4750" s="354"/>
    </row>
    <row r="4751" spans="90:93" ht="16.5">
      <c r="CL4751" s="352"/>
      <c r="CM4751" s="353"/>
      <c r="CN4751" s="354"/>
      <c r="CO4751" s="354"/>
    </row>
    <row r="4752" spans="90:93" ht="16.5">
      <c r="CL4752" s="352"/>
      <c r="CM4752" s="353"/>
      <c r="CN4752" s="354"/>
      <c r="CO4752" s="354"/>
    </row>
    <row r="4753" spans="90:93" ht="16.5">
      <c r="CL4753" s="352"/>
      <c r="CM4753" s="353"/>
      <c r="CN4753" s="354"/>
      <c r="CO4753" s="354"/>
    </row>
    <row r="4754" spans="90:93" ht="16.5">
      <c r="CL4754" s="352"/>
      <c r="CM4754" s="353"/>
      <c r="CN4754" s="354"/>
      <c r="CO4754" s="354"/>
    </row>
    <row r="4755" spans="90:93" ht="16.5">
      <c r="CL4755" s="352"/>
      <c r="CM4755" s="353"/>
      <c r="CN4755" s="354"/>
      <c r="CO4755" s="354"/>
    </row>
    <row r="4756" spans="90:93" ht="16.5">
      <c r="CL4756" s="352"/>
      <c r="CM4756" s="353"/>
      <c r="CN4756" s="354"/>
      <c r="CO4756" s="354"/>
    </row>
    <row r="4757" spans="90:93" ht="16.5">
      <c r="CL4757" s="352"/>
      <c r="CM4757" s="353"/>
      <c r="CN4757" s="354"/>
      <c r="CO4757" s="354"/>
    </row>
    <row r="4758" spans="90:93" ht="16.5">
      <c r="CL4758" s="352"/>
      <c r="CM4758" s="353"/>
      <c r="CN4758" s="354"/>
      <c r="CO4758" s="354"/>
    </row>
    <row r="4759" spans="90:93" ht="16.5">
      <c r="CL4759" s="352"/>
      <c r="CM4759" s="353"/>
      <c r="CN4759" s="354"/>
      <c r="CO4759" s="354"/>
    </row>
    <row r="4760" spans="90:93" ht="16.5">
      <c r="CL4760" s="352"/>
      <c r="CM4760" s="353"/>
      <c r="CN4760" s="354"/>
      <c r="CO4760" s="354"/>
    </row>
    <row r="4761" spans="90:93" ht="16.5">
      <c r="CL4761" s="352"/>
      <c r="CM4761" s="353"/>
      <c r="CN4761" s="354"/>
      <c r="CO4761" s="354"/>
    </row>
    <row r="4762" spans="90:93" ht="16.5">
      <c r="CL4762" s="352"/>
      <c r="CM4762" s="353"/>
      <c r="CN4762" s="354"/>
      <c r="CO4762" s="354"/>
    </row>
    <row r="4763" spans="90:93" ht="16.5">
      <c r="CL4763" s="352"/>
      <c r="CM4763" s="353"/>
      <c r="CN4763" s="354"/>
      <c r="CO4763" s="354"/>
    </row>
    <row r="4764" spans="90:93" ht="16.5">
      <c r="CL4764" s="352"/>
      <c r="CM4764" s="353"/>
      <c r="CN4764" s="354"/>
      <c r="CO4764" s="354"/>
    </row>
    <row r="4765" spans="90:93" ht="16.5">
      <c r="CL4765" s="352"/>
      <c r="CM4765" s="353"/>
      <c r="CN4765" s="354"/>
      <c r="CO4765" s="354"/>
    </row>
    <row r="4766" spans="90:93" ht="16.5">
      <c r="CL4766" s="352"/>
      <c r="CM4766" s="353"/>
      <c r="CN4766" s="354"/>
      <c r="CO4766" s="354"/>
    </row>
    <row r="4767" spans="90:93" ht="16.5">
      <c r="CL4767" s="352"/>
      <c r="CM4767" s="353"/>
      <c r="CN4767" s="354"/>
      <c r="CO4767" s="354"/>
    </row>
    <row r="4768" spans="90:93" ht="16.5">
      <c r="CL4768" s="352"/>
      <c r="CM4768" s="353"/>
      <c r="CN4768" s="354"/>
      <c r="CO4768" s="354"/>
    </row>
    <row r="4769" spans="90:93" ht="16.5">
      <c r="CL4769" s="352"/>
      <c r="CM4769" s="353"/>
      <c r="CN4769" s="354"/>
      <c r="CO4769" s="354"/>
    </row>
    <row r="4770" spans="90:93" ht="16.5">
      <c r="CL4770" s="352"/>
      <c r="CM4770" s="353"/>
      <c r="CN4770" s="354"/>
      <c r="CO4770" s="354"/>
    </row>
    <row r="4771" spans="90:93" ht="16.5">
      <c r="CL4771" s="352"/>
      <c r="CM4771" s="353"/>
      <c r="CN4771" s="354"/>
      <c r="CO4771" s="354"/>
    </row>
    <row r="4772" spans="90:93" ht="16.5">
      <c r="CL4772" s="352"/>
      <c r="CM4772" s="353"/>
      <c r="CN4772" s="354"/>
      <c r="CO4772" s="354"/>
    </row>
    <row r="4773" spans="90:93" ht="16.5">
      <c r="CL4773" s="352"/>
      <c r="CM4773" s="353"/>
      <c r="CN4773" s="354"/>
      <c r="CO4773" s="354"/>
    </row>
    <row r="4774" spans="90:93" ht="16.5">
      <c r="CL4774" s="352"/>
      <c r="CM4774" s="353"/>
      <c r="CN4774" s="354"/>
      <c r="CO4774" s="354"/>
    </row>
    <row r="4775" spans="90:93" ht="16.5">
      <c r="CL4775" s="352"/>
      <c r="CM4775" s="353"/>
      <c r="CN4775" s="354"/>
      <c r="CO4775" s="354"/>
    </row>
    <row r="4776" spans="90:93" ht="16.5">
      <c r="CL4776" s="352"/>
      <c r="CM4776" s="353"/>
      <c r="CN4776" s="354"/>
      <c r="CO4776" s="354"/>
    </row>
    <row r="4777" spans="90:93" ht="16.5">
      <c r="CL4777" s="352"/>
      <c r="CM4777" s="353"/>
      <c r="CN4777" s="354"/>
      <c r="CO4777" s="354"/>
    </row>
    <row r="4778" spans="90:93" ht="16.5">
      <c r="CL4778" s="352"/>
      <c r="CM4778" s="353"/>
      <c r="CN4778" s="354"/>
      <c r="CO4778" s="354"/>
    </row>
    <row r="4779" spans="90:93" ht="16.5">
      <c r="CL4779" s="352"/>
      <c r="CM4779" s="353"/>
      <c r="CN4779" s="354"/>
      <c r="CO4779" s="354"/>
    </row>
    <row r="4780" spans="90:93" ht="16.5">
      <c r="CL4780" s="352"/>
      <c r="CM4780" s="353"/>
      <c r="CN4780" s="354"/>
      <c r="CO4780" s="354"/>
    </row>
    <row r="4781" spans="90:93" ht="16.5">
      <c r="CL4781" s="352"/>
      <c r="CM4781" s="353"/>
      <c r="CN4781" s="354"/>
      <c r="CO4781" s="354"/>
    </row>
    <row r="4782" spans="90:93" ht="16.5">
      <c r="CL4782" s="352"/>
      <c r="CM4782" s="353"/>
      <c r="CN4782" s="354"/>
      <c r="CO4782" s="354"/>
    </row>
    <row r="4783" spans="90:93" ht="16.5">
      <c r="CL4783" s="352"/>
      <c r="CM4783" s="353"/>
      <c r="CN4783" s="354"/>
      <c r="CO4783" s="354"/>
    </row>
    <row r="4784" spans="90:93" ht="16.5">
      <c r="CL4784" s="352"/>
      <c r="CM4784" s="353"/>
      <c r="CN4784" s="354"/>
      <c r="CO4784" s="354"/>
    </row>
    <row r="4785" spans="90:93" ht="16.5">
      <c r="CL4785" s="352"/>
      <c r="CM4785" s="353"/>
      <c r="CN4785" s="354"/>
      <c r="CO4785" s="354"/>
    </row>
    <row r="4786" spans="90:93" ht="16.5">
      <c r="CL4786" s="352"/>
      <c r="CM4786" s="353"/>
      <c r="CN4786" s="354"/>
      <c r="CO4786" s="354"/>
    </row>
    <row r="4787" spans="90:93" ht="16.5">
      <c r="CL4787" s="352"/>
      <c r="CM4787" s="353"/>
      <c r="CN4787" s="354"/>
      <c r="CO4787" s="354"/>
    </row>
    <row r="4788" spans="90:93" ht="16.5">
      <c r="CL4788" s="352"/>
      <c r="CM4788" s="353"/>
      <c r="CN4788" s="354"/>
      <c r="CO4788" s="354"/>
    </row>
    <row r="4789" spans="90:93" ht="16.5">
      <c r="CL4789" s="352"/>
      <c r="CM4789" s="353"/>
      <c r="CN4789" s="354"/>
      <c r="CO4789" s="354"/>
    </row>
    <row r="4790" spans="90:93" ht="16.5">
      <c r="CL4790" s="352"/>
      <c r="CM4790" s="353"/>
      <c r="CN4790" s="354"/>
      <c r="CO4790" s="354"/>
    </row>
    <row r="4791" spans="90:93" ht="16.5">
      <c r="CL4791" s="352"/>
      <c r="CM4791" s="353"/>
      <c r="CN4791" s="354"/>
      <c r="CO4791" s="354"/>
    </row>
    <row r="4792" spans="90:93" ht="16.5">
      <c r="CL4792" s="352"/>
      <c r="CM4792" s="353"/>
      <c r="CN4792" s="354"/>
      <c r="CO4792" s="354"/>
    </row>
    <row r="4793" spans="90:93" ht="16.5">
      <c r="CL4793" s="352"/>
      <c r="CM4793" s="353"/>
      <c r="CN4793" s="354"/>
      <c r="CO4793" s="354"/>
    </row>
    <row r="4794" spans="90:93" ht="16.5">
      <c r="CL4794" s="352"/>
      <c r="CM4794" s="353"/>
      <c r="CN4794" s="354"/>
      <c r="CO4794" s="354"/>
    </row>
    <row r="4795" spans="90:93" ht="16.5">
      <c r="CL4795" s="352"/>
      <c r="CM4795" s="353"/>
      <c r="CN4795" s="354"/>
      <c r="CO4795" s="354"/>
    </row>
    <row r="4796" spans="90:93" ht="16.5">
      <c r="CL4796" s="352"/>
      <c r="CM4796" s="353"/>
      <c r="CN4796" s="354"/>
      <c r="CO4796" s="354"/>
    </row>
    <row r="4797" spans="90:93" ht="16.5">
      <c r="CL4797" s="352"/>
      <c r="CM4797" s="353"/>
      <c r="CN4797" s="354"/>
      <c r="CO4797" s="354"/>
    </row>
    <row r="4798" spans="90:93" ht="16.5">
      <c r="CL4798" s="352"/>
      <c r="CM4798" s="353"/>
      <c r="CN4798" s="354"/>
      <c r="CO4798" s="354"/>
    </row>
    <row r="4799" spans="90:93" ht="16.5">
      <c r="CL4799" s="352"/>
      <c r="CM4799" s="353"/>
      <c r="CN4799" s="354"/>
      <c r="CO4799" s="354"/>
    </row>
    <row r="4800" spans="90:93" ht="16.5">
      <c r="CL4800" s="352"/>
      <c r="CM4800" s="353"/>
      <c r="CN4800" s="354"/>
      <c r="CO4800" s="354"/>
    </row>
    <row r="4801" spans="90:93" ht="16.5">
      <c r="CL4801" s="352"/>
      <c r="CM4801" s="353"/>
      <c r="CN4801" s="354"/>
      <c r="CO4801" s="354"/>
    </row>
    <row r="4802" spans="90:93" ht="16.5">
      <c r="CL4802" s="352"/>
      <c r="CM4802" s="353"/>
      <c r="CN4802" s="354"/>
      <c r="CO4802" s="354"/>
    </row>
    <row r="4803" spans="90:93" ht="16.5">
      <c r="CL4803" s="352"/>
      <c r="CM4803" s="353"/>
      <c r="CN4803" s="354"/>
      <c r="CO4803" s="354"/>
    </row>
    <row r="4804" spans="90:93" ht="16.5">
      <c r="CL4804" s="352"/>
      <c r="CM4804" s="353"/>
      <c r="CN4804" s="354"/>
      <c r="CO4804" s="354"/>
    </row>
    <row r="4805" spans="90:93" ht="16.5">
      <c r="CL4805" s="352"/>
      <c r="CM4805" s="353"/>
      <c r="CN4805" s="354"/>
      <c r="CO4805" s="354"/>
    </row>
    <row r="4806" spans="90:93" ht="16.5">
      <c r="CL4806" s="352"/>
      <c r="CM4806" s="353"/>
      <c r="CN4806" s="354"/>
      <c r="CO4806" s="354"/>
    </row>
    <row r="4807" spans="90:93" ht="16.5">
      <c r="CL4807" s="352"/>
      <c r="CM4807" s="353"/>
      <c r="CN4807" s="354"/>
      <c r="CO4807" s="354"/>
    </row>
    <row r="4808" spans="90:93" ht="16.5">
      <c r="CL4808" s="352"/>
      <c r="CM4808" s="353"/>
      <c r="CN4808" s="354"/>
      <c r="CO4808" s="354"/>
    </row>
    <row r="4809" spans="90:93" ht="16.5">
      <c r="CL4809" s="352"/>
      <c r="CM4809" s="353"/>
      <c r="CN4809" s="354"/>
      <c r="CO4809" s="354"/>
    </row>
    <row r="4810" spans="90:93" ht="16.5">
      <c r="CL4810" s="352"/>
      <c r="CM4810" s="353"/>
      <c r="CN4810" s="354"/>
      <c r="CO4810" s="354"/>
    </row>
    <row r="4811" spans="90:93" ht="16.5">
      <c r="CL4811" s="352"/>
      <c r="CM4811" s="353"/>
      <c r="CN4811" s="354"/>
      <c r="CO4811" s="354"/>
    </row>
    <row r="4812" spans="90:93" ht="16.5">
      <c r="CL4812" s="352"/>
      <c r="CM4812" s="353"/>
      <c r="CN4812" s="354"/>
      <c r="CO4812" s="354"/>
    </row>
    <row r="4813" spans="90:93" ht="16.5">
      <c r="CL4813" s="352"/>
      <c r="CM4813" s="353"/>
      <c r="CN4813" s="354"/>
      <c r="CO4813" s="354"/>
    </row>
    <row r="4814" spans="90:93" ht="16.5">
      <c r="CL4814" s="352"/>
      <c r="CM4814" s="353"/>
      <c r="CN4814" s="354"/>
      <c r="CO4814" s="354"/>
    </row>
    <row r="4815" spans="90:93" ht="16.5">
      <c r="CL4815" s="352"/>
      <c r="CM4815" s="353"/>
      <c r="CN4815" s="354"/>
      <c r="CO4815" s="354"/>
    </row>
    <row r="4816" spans="90:93" ht="16.5">
      <c r="CL4816" s="352"/>
      <c r="CM4816" s="353"/>
      <c r="CN4816" s="354"/>
      <c r="CO4816" s="354"/>
    </row>
    <row r="4817" spans="90:93" ht="16.5">
      <c r="CL4817" s="352"/>
      <c r="CM4817" s="353"/>
      <c r="CN4817" s="354"/>
      <c r="CO4817" s="354"/>
    </row>
    <row r="4818" spans="90:93" ht="16.5">
      <c r="CL4818" s="352"/>
      <c r="CM4818" s="353"/>
      <c r="CN4818" s="354"/>
      <c r="CO4818" s="354"/>
    </row>
    <row r="4819" spans="90:93" ht="16.5">
      <c r="CL4819" s="352"/>
      <c r="CM4819" s="353"/>
      <c r="CN4819" s="354"/>
      <c r="CO4819" s="354"/>
    </row>
    <row r="4820" spans="90:93" ht="16.5">
      <c r="CL4820" s="352"/>
      <c r="CM4820" s="353"/>
      <c r="CN4820" s="354"/>
      <c r="CO4820" s="354"/>
    </row>
    <row r="4821" spans="90:93" ht="16.5">
      <c r="CL4821" s="352"/>
      <c r="CM4821" s="353"/>
      <c r="CN4821" s="354"/>
      <c r="CO4821" s="354"/>
    </row>
    <row r="4822" spans="90:93" ht="16.5">
      <c r="CL4822" s="352"/>
      <c r="CM4822" s="353"/>
      <c r="CN4822" s="354"/>
      <c r="CO4822" s="354"/>
    </row>
    <row r="4823" spans="90:93" ht="16.5">
      <c r="CL4823" s="352"/>
      <c r="CM4823" s="353"/>
      <c r="CN4823" s="354"/>
      <c r="CO4823" s="354"/>
    </row>
    <row r="4824" spans="90:93" ht="16.5">
      <c r="CL4824" s="352"/>
      <c r="CM4824" s="353"/>
      <c r="CN4824" s="354"/>
      <c r="CO4824" s="354"/>
    </row>
    <row r="4825" spans="90:93" ht="16.5">
      <c r="CL4825" s="352"/>
      <c r="CM4825" s="353"/>
      <c r="CN4825" s="354"/>
      <c r="CO4825" s="354"/>
    </row>
    <row r="4826" spans="90:93" ht="16.5">
      <c r="CL4826" s="352"/>
      <c r="CM4826" s="353"/>
      <c r="CN4826" s="354"/>
      <c r="CO4826" s="354"/>
    </row>
    <row r="4827" spans="90:93" ht="16.5">
      <c r="CL4827" s="352"/>
      <c r="CM4827" s="353"/>
      <c r="CN4827" s="354"/>
      <c r="CO4827" s="354"/>
    </row>
    <row r="4828" spans="90:93" ht="16.5">
      <c r="CL4828" s="352"/>
      <c r="CM4828" s="353"/>
      <c r="CN4828" s="354"/>
      <c r="CO4828" s="354"/>
    </row>
    <row r="4829" spans="90:93" ht="16.5">
      <c r="CL4829" s="352"/>
      <c r="CM4829" s="353"/>
      <c r="CN4829" s="354"/>
      <c r="CO4829" s="354"/>
    </row>
    <row r="4830" spans="90:93" ht="16.5">
      <c r="CL4830" s="352"/>
      <c r="CM4830" s="353"/>
      <c r="CN4830" s="354"/>
      <c r="CO4830" s="354"/>
    </row>
    <row r="4831" spans="90:93" ht="16.5">
      <c r="CL4831" s="352"/>
      <c r="CM4831" s="353"/>
      <c r="CN4831" s="354"/>
      <c r="CO4831" s="354"/>
    </row>
    <row r="4832" spans="90:93" ht="16.5">
      <c r="CL4832" s="352"/>
      <c r="CM4832" s="353"/>
      <c r="CN4832" s="354"/>
      <c r="CO4832" s="354"/>
    </row>
    <row r="4833" spans="90:93" ht="16.5">
      <c r="CL4833" s="352"/>
      <c r="CM4833" s="353"/>
      <c r="CN4833" s="354"/>
      <c r="CO4833" s="354"/>
    </row>
    <row r="4834" spans="90:93" ht="16.5">
      <c r="CL4834" s="352"/>
      <c r="CM4834" s="353"/>
      <c r="CN4834" s="354"/>
      <c r="CO4834" s="354"/>
    </row>
    <row r="4835" spans="90:93" ht="16.5">
      <c r="CL4835" s="352"/>
      <c r="CM4835" s="353"/>
      <c r="CN4835" s="354"/>
      <c r="CO4835" s="354"/>
    </row>
    <row r="4836" spans="90:93" ht="16.5">
      <c r="CL4836" s="352"/>
      <c r="CM4836" s="353"/>
      <c r="CN4836" s="354"/>
      <c r="CO4836" s="354"/>
    </row>
    <row r="4837" spans="90:93" ht="16.5">
      <c r="CL4837" s="352"/>
      <c r="CM4837" s="353"/>
      <c r="CN4837" s="354"/>
      <c r="CO4837" s="354"/>
    </row>
    <row r="4838" spans="90:93" ht="16.5">
      <c r="CL4838" s="352"/>
      <c r="CM4838" s="353"/>
      <c r="CN4838" s="354"/>
      <c r="CO4838" s="354"/>
    </row>
    <row r="4839" spans="90:93" ht="16.5">
      <c r="CL4839" s="352"/>
      <c r="CM4839" s="353"/>
      <c r="CN4839" s="354"/>
      <c r="CO4839" s="354"/>
    </row>
    <row r="4840" spans="90:93" ht="16.5">
      <c r="CL4840" s="352"/>
      <c r="CM4840" s="353"/>
      <c r="CN4840" s="354"/>
      <c r="CO4840" s="354"/>
    </row>
    <row r="4841" spans="90:93" ht="16.5">
      <c r="CL4841" s="352"/>
      <c r="CM4841" s="353"/>
      <c r="CN4841" s="354"/>
      <c r="CO4841" s="354"/>
    </row>
    <row r="4842" spans="90:93" ht="16.5">
      <c r="CL4842" s="352"/>
      <c r="CM4842" s="353"/>
      <c r="CN4842" s="354"/>
      <c r="CO4842" s="354"/>
    </row>
    <row r="4843" spans="90:93" ht="16.5">
      <c r="CL4843" s="352"/>
      <c r="CM4843" s="353"/>
      <c r="CN4843" s="354"/>
      <c r="CO4843" s="354"/>
    </row>
    <row r="4844" spans="90:93" ht="16.5">
      <c r="CL4844" s="352"/>
      <c r="CM4844" s="353"/>
      <c r="CN4844" s="354"/>
      <c r="CO4844" s="354"/>
    </row>
    <row r="4845" spans="90:93" ht="16.5">
      <c r="CL4845" s="352"/>
      <c r="CM4845" s="353"/>
      <c r="CN4845" s="354"/>
      <c r="CO4845" s="354"/>
    </row>
    <row r="4846" spans="90:93" ht="16.5">
      <c r="CL4846" s="352"/>
      <c r="CM4846" s="353"/>
      <c r="CN4846" s="354"/>
      <c r="CO4846" s="354"/>
    </row>
    <row r="4847" spans="90:93" ht="16.5">
      <c r="CL4847" s="352"/>
      <c r="CM4847" s="353"/>
      <c r="CN4847" s="354"/>
      <c r="CO4847" s="354"/>
    </row>
    <row r="4848" spans="90:93" ht="16.5">
      <c r="CL4848" s="352"/>
      <c r="CM4848" s="353"/>
      <c r="CN4848" s="354"/>
      <c r="CO4848" s="354"/>
    </row>
    <row r="4849" spans="90:93" ht="16.5">
      <c r="CL4849" s="352"/>
      <c r="CM4849" s="353"/>
      <c r="CN4849" s="354"/>
      <c r="CO4849" s="354"/>
    </row>
    <row r="4850" spans="90:93" ht="16.5">
      <c r="CL4850" s="352"/>
      <c r="CM4850" s="353"/>
      <c r="CN4850" s="354"/>
      <c r="CO4850" s="354"/>
    </row>
    <row r="4851" spans="90:93" ht="16.5">
      <c r="CL4851" s="352"/>
      <c r="CM4851" s="353"/>
      <c r="CN4851" s="354"/>
      <c r="CO4851" s="354"/>
    </row>
    <row r="4852" spans="90:93" ht="16.5">
      <c r="CL4852" s="352"/>
      <c r="CM4852" s="353"/>
      <c r="CN4852" s="354"/>
      <c r="CO4852" s="354"/>
    </row>
    <row r="4853" spans="90:93" ht="16.5">
      <c r="CL4853" s="352"/>
      <c r="CM4853" s="353"/>
      <c r="CN4853" s="354"/>
      <c r="CO4853" s="354"/>
    </row>
    <row r="4854" spans="90:93" ht="16.5">
      <c r="CL4854" s="352"/>
      <c r="CM4854" s="353"/>
      <c r="CN4854" s="354"/>
      <c r="CO4854" s="354"/>
    </row>
    <row r="4855" spans="90:93" ht="16.5">
      <c r="CL4855" s="352"/>
      <c r="CM4855" s="353"/>
      <c r="CN4855" s="354"/>
      <c r="CO4855" s="354"/>
    </row>
    <row r="4856" spans="90:93" ht="16.5">
      <c r="CL4856" s="352"/>
      <c r="CM4856" s="353"/>
      <c r="CN4856" s="354"/>
      <c r="CO4856" s="354"/>
    </row>
    <row r="4857" spans="90:93" ht="16.5">
      <c r="CL4857" s="352"/>
      <c r="CM4857" s="353"/>
      <c r="CN4857" s="354"/>
      <c r="CO4857" s="354"/>
    </row>
    <row r="4858" spans="90:93" ht="16.5">
      <c r="CL4858" s="352"/>
      <c r="CM4858" s="353"/>
      <c r="CN4858" s="354"/>
      <c r="CO4858" s="354"/>
    </row>
    <row r="4859" spans="90:93" ht="16.5">
      <c r="CL4859" s="352"/>
      <c r="CM4859" s="353"/>
      <c r="CN4859" s="354"/>
      <c r="CO4859" s="354"/>
    </row>
    <row r="4860" spans="90:93" ht="16.5">
      <c r="CL4860" s="352"/>
      <c r="CM4860" s="353"/>
      <c r="CN4860" s="354"/>
      <c r="CO4860" s="354"/>
    </row>
    <row r="4861" spans="90:93" ht="16.5">
      <c r="CL4861" s="352"/>
      <c r="CM4861" s="353"/>
      <c r="CN4861" s="354"/>
      <c r="CO4861" s="354"/>
    </row>
    <row r="4862" spans="90:93" ht="16.5">
      <c r="CL4862" s="352"/>
      <c r="CM4862" s="353"/>
      <c r="CN4862" s="354"/>
      <c r="CO4862" s="354"/>
    </row>
    <row r="4863" spans="90:93" ht="16.5">
      <c r="CL4863" s="352"/>
      <c r="CM4863" s="353"/>
      <c r="CN4863" s="354"/>
      <c r="CO4863" s="354"/>
    </row>
    <row r="4864" spans="90:93" ht="16.5">
      <c r="CL4864" s="352"/>
      <c r="CM4864" s="353"/>
      <c r="CN4864" s="354"/>
      <c r="CO4864" s="354"/>
    </row>
    <row r="4865" spans="90:93" ht="16.5">
      <c r="CL4865" s="352"/>
      <c r="CM4865" s="353"/>
      <c r="CN4865" s="354"/>
      <c r="CO4865" s="354"/>
    </row>
    <row r="4866" spans="90:93" ht="16.5">
      <c r="CL4866" s="352"/>
      <c r="CM4866" s="353"/>
      <c r="CN4866" s="354"/>
      <c r="CO4866" s="354"/>
    </row>
    <row r="4867" spans="90:93" ht="16.5">
      <c r="CL4867" s="352"/>
      <c r="CM4867" s="353"/>
      <c r="CN4867" s="354"/>
      <c r="CO4867" s="354"/>
    </row>
    <row r="4868" spans="90:93" ht="16.5">
      <c r="CL4868" s="352"/>
      <c r="CM4868" s="353"/>
      <c r="CN4868" s="354"/>
      <c r="CO4868" s="354"/>
    </row>
    <row r="4869" spans="90:93" ht="16.5">
      <c r="CL4869" s="352"/>
      <c r="CM4869" s="353"/>
      <c r="CN4869" s="354"/>
      <c r="CO4869" s="354"/>
    </row>
    <row r="4870" spans="90:93" ht="16.5">
      <c r="CL4870" s="352"/>
      <c r="CM4870" s="353"/>
      <c r="CN4870" s="354"/>
      <c r="CO4870" s="354"/>
    </row>
    <row r="4871" spans="90:93" ht="16.5">
      <c r="CL4871" s="352"/>
      <c r="CM4871" s="353"/>
      <c r="CN4871" s="354"/>
      <c r="CO4871" s="354"/>
    </row>
    <row r="4872" spans="90:93" ht="16.5">
      <c r="CL4872" s="352"/>
      <c r="CM4872" s="353"/>
      <c r="CN4872" s="354"/>
      <c r="CO4872" s="354"/>
    </row>
    <row r="4873" spans="90:93" ht="16.5">
      <c r="CL4873" s="352"/>
      <c r="CM4873" s="353"/>
      <c r="CN4873" s="354"/>
      <c r="CO4873" s="354"/>
    </row>
    <row r="4874" spans="90:93" ht="16.5">
      <c r="CL4874" s="352"/>
      <c r="CM4874" s="353"/>
      <c r="CN4874" s="354"/>
      <c r="CO4874" s="354"/>
    </row>
    <row r="4875" spans="90:93" ht="16.5">
      <c r="CL4875" s="352"/>
      <c r="CM4875" s="353"/>
      <c r="CN4875" s="354"/>
      <c r="CO4875" s="354"/>
    </row>
    <row r="4876" spans="90:93" ht="16.5">
      <c r="CL4876" s="352"/>
      <c r="CM4876" s="353"/>
      <c r="CN4876" s="354"/>
      <c r="CO4876" s="354"/>
    </row>
    <row r="4877" spans="90:93" ht="16.5">
      <c r="CL4877" s="352"/>
      <c r="CM4877" s="353"/>
      <c r="CN4877" s="354"/>
      <c r="CO4877" s="354"/>
    </row>
    <row r="4878" spans="90:93" ht="16.5">
      <c r="CL4878" s="352"/>
      <c r="CM4878" s="353"/>
      <c r="CN4878" s="354"/>
      <c r="CO4878" s="354"/>
    </row>
    <row r="4879" spans="90:93" ht="16.5">
      <c r="CL4879" s="352"/>
      <c r="CM4879" s="353"/>
      <c r="CN4879" s="354"/>
      <c r="CO4879" s="354"/>
    </row>
    <row r="4880" spans="90:93" ht="16.5">
      <c r="CL4880" s="352"/>
      <c r="CM4880" s="353"/>
      <c r="CN4880" s="354"/>
      <c r="CO4880" s="354"/>
    </row>
    <row r="4881" spans="90:93" ht="16.5">
      <c r="CL4881" s="352"/>
      <c r="CM4881" s="353"/>
      <c r="CN4881" s="354"/>
      <c r="CO4881" s="354"/>
    </row>
    <row r="4882" spans="90:93" ht="16.5">
      <c r="CL4882" s="352"/>
      <c r="CM4882" s="353"/>
      <c r="CN4882" s="354"/>
      <c r="CO4882" s="354"/>
    </row>
    <row r="4883" spans="90:93" ht="16.5">
      <c r="CL4883" s="352"/>
      <c r="CM4883" s="353"/>
      <c r="CN4883" s="354"/>
      <c r="CO4883" s="354"/>
    </row>
    <row r="4884" spans="90:93" ht="16.5">
      <c r="CL4884" s="352"/>
      <c r="CM4884" s="353"/>
      <c r="CN4884" s="354"/>
      <c r="CO4884" s="354"/>
    </row>
    <row r="4885" spans="90:93" ht="16.5">
      <c r="CL4885" s="352"/>
      <c r="CM4885" s="353"/>
      <c r="CN4885" s="354"/>
      <c r="CO4885" s="354"/>
    </row>
    <row r="4886" spans="90:93" ht="16.5">
      <c r="CL4886" s="352"/>
      <c r="CM4886" s="353"/>
      <c r="CN4886" s="354"/>
      <c r="CO4886" s="354"/>
    </row>
    <row r="4887" spans="90:93" ht="16.5">
      <c r="CL4887" s="352"/>
      <c r="CM4887" s="353"/>
      <c r="CN4887" s="354"/>
      <c r="CO4887" s="354"/>
    </row>
    <row r="4888" spans="90:93" ht="16.5">
      <c r="CL4888" s="352"/>
      <c r="CM4888" s="353"/>
      <c r="CN4888" s="354"/>
      <c r="CO4888" s="354"/>
    </row>
    <row r="4889" spans="90:93" ht="16.5">
      <c r="CL4889" s="352"/>
      <c r="CM4889" s="353"/>
      <c r="CN4889" s="354"/>
      <c r="CO4889" s="354"/>
    </row>
    <row r="4890" spans="90:93" ht="16.5">
      <c r="CL4890" s="352"/>
      <c r="CM4890" s="353"/>
      <c r="CN4890" s="354"/>
      <c r="CO4890" s="354"/>
    </row>
    <row r="4891" spans="90:93" ht="16.5">
      <c r="CL4891" s="352"/>
      <c r="CM4891" s="353"/>
      <c r="CN4891" s="354"/>
      <c r="CO4891" s="354"/>
    </row>
    <row r="4892" spans="90:93" ht="16.5">
      <c r="CL4892" s="352"/>
      <c r="CM4892" s="353"/>
      <c r="CN4892" s="354"/>
      <c r="CO4892" s="354"/>
    </row>
    <row r="4893" spans="90:93" ht="16.5">
      <c r="CL4893" s="352"/>
      <c r="CM4893" s="353"/>
      <c r="CN4893" s="354"/>
      <c r="CO4893" s="354"/>
    </row>
    <row r="4894" spans="90:93" ht="16.5">
      <c r="CL4894" s="352"/>
      <c r="CM4894" s="353"/>
      <c r="CN4894" s="354"/>
      <c r="CO4894" s="354"/>
    </row>
    <row r="4895" spans="90:93" ht="16.5">
      <c r="CL4895" s="352"/>
      <c r="CM4895" s="353"/>
      <c r="CN4895" s="354"/>
      <c r="CO4895" s="354"/>
    </row>
    <row r="4896" spans="90:93" ht="16.5">
      <c r="CL4896" s="352"/>
      <c r="CM4896" s="353"/>
      <c r="CN4896" s="354"/>
      <c r="CO4896" s="354"/>
    </row>
    <row r="4897" spans="90:93" ht="16.5">
      <c r="CL4897" s="352"/>
      <c r="CM4897" s="353"/>
      <c r="CN4897" s="354"/>
      <c r="CO4897" s="354"/>
    </row>
    <row r="4898" spans="90:93" ht="16.5">
      <c r="CL4898" s="352"/>
      <c r="CM4898" s="353"/>
      <c r="CN4898" s="354"/>
      <c r="CO4898" s="354"/>
    </row>
    <row r="4899" spans="90:93" ht="16.5">
      <c r="CL4899" s="352"/>
      <c r="CM4899" s="353"/>
      <c r="CN4899" s="354"/>
      <c r="CO4899" s="354"/>
    </row>
    <row r="4900" spans="90:93" ht="16.5">
      <c r="CL4900" s="352"/>
      <c r="CM4900" s="353"/>
      <c r="CN4900" s="354"/>
      <c r="CO4900" s="354"/>
    </row>
    <row r="4901" spans="90:93" ht="16.5">
      <c r="CL4901" s="352"/>
      <c r="CM4901" s="353"/>
      <c r="CN4901" s="354"/>
      <c r="CO4901" s="354"/>
    </row>
    <row r="4902" spans="90:93" ht="16.5">
      <c r="CL4902" s="352"/>
      <c r="CM4902" s="353"/>
      <c r="CN4902" s="354"/>
      <c r="CO4902" s="354"/>
    </row>
    <row r="4903" spans="90:93" ht="16.5">
      <c r="CL4903" s="352"/>
      <c r="CM4903" s="353"/>
      <c r="CN4903" s="354"/>
      <c r="CO4903" s="354"/>
    </row>
    <row r="4904" spans="90:93" ht="16.5">
      <c r="CL4904" s="352"/>
      <c r="CM4904" s="353"/>
      <c r="CN4904" s="354"/>
      <c r="CO4904" s="354"/>
    </row>
    <row r="4905" spans="90:93" ht="16.5">
      <c r="CL4905" s="352"/>
      <c r="CM4905" s="353"/>
      <c r="CN4905" s="354"/>
      <c r="CO4905" s="354"/>
    </row>
    <row r="4906" spans="90:93" ht="16.5">
      <c r="CL4906" s="352"/>
      <c r="CM4906" s="353"/>
      <c r="CN4906" s="354"/>
      <c r="CO4906" s="354"/>
    </row>
    <row r="4907" spans="90:93" ht="16.5">
      <c r="CL4907" s="352"/>
      <c r="CM4907" s="353"/>
      <c r="CN4907" s="354"/>
      <c r="CO4907" s="354"/>
    </row>
    <row r="4908" spans="90:93" ht="16.5">
      <c r="CL4908" s="352"/>
      <c r="CM4908" s="353"/>
      <c r="CN4908" s="354"/>
      <c r="CO4908" s="354"/>
    </row>
    <row r="4909" spans="90:93" ht="16.5">
      <c r="CL4909" s="352"/>
      <c r="CM4909" s="353"/>
      <c r="CN4909" s="354"/>
      <c r="CO4909" s="354"/>
    </row>
    <row r="4910" spans="90:93" ht="16.5">
      <c r="CL4910" s="352"/>
      <c r="CM4910" s="353"/>
      <c r="CN4910" s="354"/>
      <c r="CO4910" s="354"/>
    </row>
    <row r="4911" spans="90:93" ht="16.5">
      <c r="CL4911" s="352"/>
      <c r="CM4911" s="353"/>
      <c r="CN4911" s="354"/>
      <c r="CO4911" s="354"/>
    </row>
    <row r="4912" spans="90:93" ht="16.5">
      <c r="CL4912" s="352"/>
      <c r="CM4912" s="353"/>
      <c r="CN4912" s="354"/>
      <c r="CO4912" s="354"/>
    </row>
    <row r="4913" spans="90:93" ht="16.5">
      <c r="CL4913" s="352"/>
      <c r="CM4913" s="353"/>
      <c r="CN4913" s="354"/>
      <c r="CO4913" s="354"/>
    </row>
    <row r="4914" spans="90:93" ht="16.5">
      <c r="CL4914" s="352"/>
      <c r="CM4914" s="353"/>
      <c r="CN4914" s="354"/>
      <c r="CO4914" s="354"/>
    </row>
    <row r="4915" spans="90:93" ht="16.5">
      <c r="CL4915" s="352"/>
      <c r="CM4915" s="353"/>
      <c r="CN4915" s="354"/>
      <c r="CO4915" s="354"/>
    </row>
    <row r="4916" spans="90:93" ht="16.5">
      <c r="CL4916" s="352"/>
      <c r="CM4916" s="353"/>
      <c r="CN4916" s="354"/>
      <c r="CO4916" s="354"/>
    </row>
    <row r="4917" spans="90:93" ht="16.5">
      <c r="CL4917" s="352"/>
      <c r="CM4917" s="353"/>
      <c r="CN4917" s="354"/>
      <c r="CO4917" s="354"/>
    </row>
    <row r="4918" spans="90:93" ht="16.5">
      <c r="CL4918" s="352"/>
      <c r="CM4918" s="353"/>
      <c r="CN4918" s="354"/>
      <c r="CO4918" s="354"/>
    </row>
    <row r="4919" spans="90:93" ht="16.5">
      <c r="CL4919" s="352"/>
      <c r="CM4919" s="353"/>
      <c r="CN4919" s="354"/>
      <c r="CO4919" s="354"/>
    </row>
    <row r="4920" spans="90:93" ht="16.5">
      <c r="CL4920" s="352"/>
      <c r="CM4920" s="353"/>
      <c r="CN4920" s="354"/>
      <c r="CO4920" s="354"/>
    </row>
    <row r="4921" spans="90:93" ht="16.5">
      <c r="CL4921" s="352"/>
      <c r="CM4921" s="353"/>
      <c r="CN4921" s="354"/>
      <c r="CO4921" s="354"/>
    </row>
    <row r="4922" spans="90:93" ht="16.5">
      <c r="CL4922" s="352"/>
      <c r="CM4922" s="353"/>
      <c r="CN4922" s="354"/>
      <c r="CO4922" s="354"/>
    </row>
    <row r="4923" spans="90:93" ht="16.5">
      <c r="CL4923" s="352"/>
      <c r="CM4923" s="353"/>
      <c r="CN4923" s="354"/>
      <c r="CO4923" s="354"/>
    </row>
    <row r="4924" spans="90:93" ht="16.5">
      <c r="CL4924" s="352"/>
      <c r="CM4924" s="353"/>
      <c r="CN4924" s="354"/>
      <c r="CO4924" s="354"/>
    </row>
    <row r="4925" spans="90:93" ht="16.5">
      <c r="CL4925" s="352"/>
      <c r="CM4925" s="353"/>
      <c r="CN4925" s="354"/>
      <c r="CO4925" s="354"/>
    </row>
    <row r="4926" spans="90:93" ht="16.5">
      <c r="CL4926" s="352"/>
      <c r="CM4926" s="353"/>
      <c r="CN4926" s="354"/>
      <c r="CO4926" s="354"/>
    </row>
    <row r="4927" spans="90:93" ht="16.5">
      <c r="CL4927" s="352"/>
      <c r="CM4927" s="353"/>
      <c r="CN4927" s="354"/>
      <c r="CO4927" s="354"/>
    </row>
    <row r="4928" spans="90:93" ht="16.5">
      <c r="CL4928" s="352"/>
      <c r="CM4928" s="353"/>
      <c r="CN4928" s="354"/>
      <c r="CO4928" s="354"/>
    </row>
    <row r="4929" spans="90:93" ht="16.5">
      <c r="CL4929" s="352"/>
      <c r="CM4929" s="353"/>
      <c r="CN4929" s="354"/>
      <c r="CO4929" s="354"/>
    </row>
    <row r="4930" spans="90:93" ht="16.5">
      <c r="CL4930" s="352"/>
      <c r="CM4930" s="353"/>
      <c r="CN4930" s="354"/>
      <c r="CO4930" s="354"/>
    </row>
    <row r="4931" spans="90:93" ht="16.5">
      <c r="CL4931" s="352"/>
      <c r="CM4931" s="353"/>
      <c r="CN4931" s="354"/>
      <c r="CO4931" s="354"/>
    </row>
    <row r="4932" spans="90:93" ht="16.5">
      <c r="CL4932" s="352"/>
      <c r="CM4932" s="353"/>
      <c r="CN4932" s="354"/>
      <c r="CO4932" s="354"/>
    </row>
    <row r="4933" spans="90:93" ht="16.5">
      <c r="CL4933" s="352"/>
      <c r="CM4933" s="353"/>
      <c r="CN4933" s="354"/>
      <c r="CO4933" s="354"/>
    </row>
    <row r="4934" spans="90:93" ht="16.5">
      <c r="CL4934" s="352"/>
      <c r="CM4934" s="353"/>
      <c r="CN4934" s="354"/>
      <c r="CO4934" s="354"/>
    </row>
    <row r="4935" spans="90:93" ht="16.5">
      <c r="CL4935" s="352"/>
      <c r="CM4935" s="353"/>
      <c r="CN4935" s="354"/>
      <c r="CO4935" s="354"/>
    </row>
    <row r="4936" spans="90:93" ht="16.5">
      <c r="CL4936" s="352"/>
      <c r="CM4936" s="353"/>
      <c r="CN4936" s="354"/>
      <c r="CO4936" s="354"/>
    </row>
    <row r="4937" spans="90:93" ht="16.5">
      <c r="CL4937" s="352"/>
      <c r="CM4937" s="353"/>
      <c r="CN4937" s="354"/>
      <c r="CO4937" s="354"/>
    </row>
    <row r="4938" spans="90:93" ht="16.5">
      <c r="CL4938" s="352"/>
      <c r="CM4938" s="353"/>
      <c r="CN4938" s="354"/>
      <c r="CO4938" s="354"/>
    </row>
    <row r="4939" spans="90:93" ht="16.5">
      <c r="CL4939" s="352"/>
      <c r="CM4939" s="353"/>
      <c r="CN4939" s="354"/>
      <c r="CO4939" s="354"/>
    </row>
    <row r="4940" spans="90:93" ht="16.5">
      <c r="CL4940" s="352"/>
      <c r="CM4940" s="353"/>
      <c r="CN4940" s="354"/>
      <c r="CO4940" s="354"/>
    </row>
    <row r="4941" spans="90:93" ht="16.5">
      <c r="CL4941" s="352"/>
      <c r="CM4941" s="353"/>
      <c r="CN4941" s="354"/>
      <c r="CO4941" s="354"/>
    </row>
    <row r="4942" spans="90:93" ht="16.5">
      <c r="CL4942" s="352"/>
      <c r="CM4942" s="353"/>
      <c r="CN4942" s="354"/>
      <c r="CO4942" s="354"/>
    </row>
    <row r="4943" spans="90:93" ht="16.5">
      <c r="CL4943" s="352"/>
      <c r="CM4943" s="353"/>
      <c r="CN4943" s="354"/>
      <c r="CO4943" s="354"/>
    </row>
    <row r="4944" spans="90:93" ht="16.5">
      <c r="CL4944" s="352"/>
      <c r="CM4944" s="353"/>
      <c r="CN4944" s="354"/>
      <c r="CO4944" s="354"/>
    </row>
    <row r="4945" spans="90:93" ht="16.5">
      <c r="CL4945" s="352"/>
      <c r="CM4945" s="353"/>
      <c r="CN4945" s="354"/>
      <c r="CO4945" s="354"/>
    </row>
    <row r="4946" spans="90:93" ht="16.5">
      <c r="CL4946" s="352"/>
      <c r="CM4946" s="353"/>
      <c r="CN4946" s="354"/>
      <c r="CO4946" s="354"/>
    </row>
    <row r="4947" spans="90:93" ht="16.5">
      <c r="CL4947" s="352"/>
      <c r="CM4947" s="353"/>
      <c r="CN4947" s="354"/>
      <c r="CO4947" s="354"/>
    </row>
    <row r="4948" spans="90:93" ht="16.5">
      <c r="CL4948" s="352"/>
      <c r="CM4948" s="353"/>
      <c r="CN4948" s="354"/>
      <c r="CO4948" s="354"/>
    </row>
    <row r="4949" spans="90:93" ht="16.5">
      <c r="CL4949" s="352"/>
      <c r="CM4949" s="353"/>
      <c r="CN4949" s="354"/>
      <c r="CO4949" s="354"/>
    </row>
    <row r="4950" spans="90:93" ht="16.5">
      <c r="CL4950" s="352"/>
      <c r="CM4950" s="353"/>
      <c r="CN4950" s="354"/>
      <c r="CO4950" s="354"/>
    </row>
    <row r="4951" spans="90:93" ht="16.5">
      <c r="CL4951" s="352"/>
      <c r="CM4951" s="353"/>
      <c r="CN4951" s="354"/>
      <c r="CO4951" s="354"/>
    </row>
    <row r="4952" spans="90:93" ht="16.5">
      <c r="CL4952" s="352"/>
      <c r="CM4952" s="353"/>
      <c r="CN4952" s="354"/>
      <c r="CO4952" s="354"/>
    </row>
    <row r="4953" spans="90:93" ht="16.5">
      <c r="CL4953" s="352"/>
      <c r="CM4953" s="353"/>
      <c r="CN4953" s="354"/>
      <c r="CO4953" s="354"/>
    </row>
    <row r="4954" spans="90:93" ht="16.5">
      <c r="CL4954" s="352"/>
      <c r="CM4954" s="353"/>
      <c r="CN4954" s="354"/>
      <c r="CO4954" s="354"/>
    </row>
    <row r="4955" spans="90:93" ht="16.5">
      <c r="CL4955" s="352"/>
      <c r="CM4955" s="353"/>
      <c r="CN4955" s="354"/>
      <c r="CO4955" s="354"/>
    </row>
    <row r="4956" spans="90:93" ht="16.5">
      <c r="CL4956" s="352"/>
      <c r="CM4956" s="353"/>
      <c r="CN4956" s="354"/>
      <c r="CO4956" s="354"/>
    </row>
    <row r="4957" spans="90:93" ht="16.5">
      <c r="CL4957" s="352"/>
      <c r="CM4957" s="353"/>
      <c r="CN4957" s="354"/>
      <c r="CO4957" s="354"/>
    </row>
    <row r="4958" spans="90:93" ht="16.5">
      <c r="CL4958" s="352"/>
      <c r="CM4958" s="353"/>
      <c r="CN4958" s="354"/>
      <c r="CO4958" s="354"/>
    </row>
    <row r="4959" spans="90:93" ht="16.5">
      <c r="CL4959" s="352"/>
      <c r="CM4959" s="353"/>
      <c r="CN4959" s="354"/>
      <c r="CO4959" s="354"/>
    </row>
    <row r="4960" spans="90:93" ht="16.5">
      <c r="CL4960" s="352"/>
      <c r="CM4960" s="353"/>
      <c r="CN4960" s="354"/>
      <c r="CO4960" s="354"/>
    </row>
    <row r="4961" spans="90:93" ht="16.5">
      <c r="CL4961" s="352"/>
      <c r="CM4961" s="353"/>
      <c r="CN4961" s="354"/>
      <c r="CO4961" s="354"/>
    </row>
    <row r="4962" spans="90:93" ht="16.5">
      <c r="CL4962" s="352"/>
      <c r="CM4962" s="353"/>
      <c r="CN4962" s="354"/>
      <c r="CO4962" s="354"/>
    </row>
    <row r="4963" spans="90:93" ht="16.5">
      <c r="CL4963" s="352"/>
      <c r="CM4963" s="353"/>
      <c r="CN4963" s="354"/>
      <c r="CO4963" s="354"/>
    </row>
    <row r="4964" spans="90:93" ht="16.5">
      <c r="CL4964" s="352"/>
      <c r="CM4964" s="353"/>
      <c r="CN4964" s="354"/>
      <c r="CO4964" s="354"/>
    </row>
    <row r="4965" spans="90:93" ht="16.5">
      <c r="CL4965" s="352"/>
      <c r="CM4965" s="353"/>
      <c r="CN4965" s="354"/>
      <c r="CO4965" s="354"/>
    </row>
    <row r="4966" spans="90:93" ht="16.5">
      <c r="CL4966" s="352"/>
      <c r="CM4966" s="353"/>
      <c r="CN4966" s="354"/>
      <c r="CO4966" s="354"/>
    </row>
    <row r="4967" spans="90:93" ht="16.5">
      <c r="CL4967" s="352"/>
      <c r="CM4967" s="353"/>
      <c r="CN4967" s="354"/>
      <c r="CO4967" s="354"/>
    </row>
    <row r="4968" spans="90:93" ht="16.5">
      <c r="CL4968" s="352"/>
      <c r="CM4968" s="353"/>
      <c r="CN4968" s="354"/>
      <c r="CO4968" s="354"/>
    </row>
    <row r="4969" spans="90:93" ht="16.5">
      <c r="CL4969" s="352"/>
      <c r="CM4969" s="353"/>
      <c r="CN4969" s="354"/>
      <c r="CO4969" s="354"/>
    </row>
    <row r="4970" spans="90:93" ht="16.5">
      <c r="CL4970" s="352"/>
      <c r="CM4970" s="353"/>
      <c r="CN4970" s="354"/>
      <c r="CO4970" s="354"/>
    </row>
    <row r="4971" spans="90:93" ht="16.5">
      <c r="CL4971" s="352"/>
      <c r="CM4971" s="353"/>
      <c r="CN4971" s="354"/>
      <c r="CO4971" s="354"/>
    </row>
    <row r="4972" spans="90:93" ht="16.5">
      <c r="CL4972" s="352"/>
      <c r="CM4972" s="353"/>
      <c r="CN4972" s="354"/>
      <c r="CO4972" s="354"/>
    </row>
    <row r="4973" spans="90:93" ht="16.5">
      <c r="CL4973" s="352"/>
      <c r="CM4973" s="353"/>
      <c r="CN4973" s="354"/>
      <c r="CO4973" s="354"/>
    </row>
    <row r="4974" spans="90:93" ht="16.5">
      <c r="CL4974" s="352"/>
      <c r="CM4974" s="353"/>
      <c r="CN4974" s="354"/>
      <c r="CO4974" s="354"/>
    </row>
    <row r="4975" spans="90:93" ht="16.5">
      <c r="CL4975" s="352"/>
      <c r="CM4975" s="353"/>
      <c r="CN4975" s="354"/>
      <c r="CO4975" s="354"/>
    </row>
    <row r="4976" spans="90:93" ht="16.5">
      <c r="CL4976" s="352"/>
      <c r="CM4976" s="353"/>
      <c r="CN4976" s="354"/>
      <c r="CO4976" s="354"/>
    </row>
    <row r="4977" spans="90:93" ht="16.5">
      <c r="CL4977" s="352"/>
      <c r="CM4977" s="353"/>
      <c r="CN4977" s="354"/>
      <c r="CO4977" s="354"/>
    </row>
    <row r="4978" spans="90:93" ht="16.5">
      <c r="CL4978" s="352"/>
      <c r="CM4978" s="353"/>
      <c r="CN4978" s="354"/>
      <c r="CO4978" s="354"/>
    </row>
    <row r="4979" spans="90:93" ht="16.5">
      <c r="CL4979" s="352"/>
      <c r="CM4979" s="353"/>
      <c r="CN4979" s="354"/>
      <c r="CO4979" s="354"/>
    </row>
    <row r="4980" spans="90:93" ht="16.5">
      <c r="CL4980" s="352"/>
      <c r="CM4980" s="353"/>
      <c r="CN4980" s="354"/>
      <c r="CO4980" s="354"/>
    </row>
    <row r="4981" spans="90:93" ht="16.5">
      <c r="CL4981" s="352"/>
      <c r="CM4981" s="353"/>
      <c r="CN4981" s="354"/>
      <c r="CO4981" s="354"/>
    </row>
    <row r="4982" spans="90:93" ht="16.5">
      <c r="CL4982" s="352"/>
      <c r="CM4982" s="353"/>
      <c r="CN4982" s="354"/>
      <c r="CO4982" s="354"/>
    </row>
    <row r="4983" spans="90:93" ht="16.5">
      <c r="CL4983" s="352"/>
      <c r="CM4983" s="353"/>
      <c r="CN4983" s="354"/>
      <c r="CO4983" s="354"/>
    </row>
    <row r="4984" spans="90:93" ht="16.5">
      <c r="CL4984" s="352"/>
      <c r="CM4984" s="353"/>
      <c r="CN4984" s="354"/>
      <c r="CO4984" s="354"/>
    </row>
    <row r="4985" spans="90:93" ht="16.5">
      <c r="CL4985" s="352"/>
      <c r="CM4985" s="353"/>
      <c r="CN4985" s="354"/>
      <c r="CO4985" s="354"/>
    </row>
    <row r="4986" spans="90:93" ht="16.5">
      <c r="CL4986" s="352"/>
      <c r="CM4986" s="353"/>
      <c r="CN4986" s="354"/>
      <c r="CO4986" s="354"/>
    </row>
    <row r="4987" spans="90:93" ht="16.5">
      <c r="CL4987" s="352"/>
      <c r="CM4987" s="353"/>
      <c r="CN4987" s="354"/>
      <c r="CO4987" s="354"/>
    </row>
    <row r="4988" spans="90:93" ht="16.5">
      <c r="CL4988" s="352"/>
      <c r="CM4988" s="353"/>
      <c r="CN4988" s="354"/>
      <c r="CO4988" s="354"/>
    </row>
    <row r="4989" spans="90:93" ht="16.5">
      <c r="CL4989" s="352"/>
      <c r="CM4989" s="353"/>
      <c r="CN4989" s="354"/>
      <c r="CO4989" s="354"/>
    </row>
    <row r="4990" spans="90:93" ht="16.5">
      <c r="CL4990" s="352"/>
      <c r="CM4990" s="353"/>
      <c r="CN4990" s="354"/>
      <c r="CO4990" s="354"/>
    </row>
    <row r="4991" spans="90:93" ht="16.5">
      <c r="CL4991" s="352"/>
      <c r="CM4991" s="353"/>
      <c r="CN4991" s="354"/>
      <c r="CO4991" s="354"/>
    </row>
    <row r="4992" spans="90:93" ht="16.5">
      <c r="CL4992" s="352"/>
      <c r="CM4992" s="353"/>
      <c r="CN4992" s="354"/>
      <c r="CO4992" s="354"/>
    </row>
    <row r="4993" spans="90:93" ht="16.5">
      <c r="CL4993" s="352"/>
      <c r="CM4993" s="353"/>
      <c r="CN4993" s="354"/>
      <c r="CO4993" s="354"/>
    </row>
    <row r="4994" spans="90:93" ht="16.5">
      <c r="CL4994" s="352"/>
      <c r="CM4994" s="353"/>
      <c r="CN4994" s="354"/>
      <c r="CO4994" s="354"/>
    </row>
    <row r="4995" spans="90:93" ht="16.5">
      <c r="CL4995" s="352"/>
      <c r="CM4995" s="353"/>
      <c r="CN4995" s="354"/>
      <c r="CO4995" s="354"/>
    </row>
    <row r="4996" spans="90:93" ht="16.5">
      <c r="CL4996" s="352"/>
      <c r="CM4996" s="353"/>
      <c r="CN4996" s="354"/>
      <c r="CO4996" s="354"/>
    </row>
    <row r="4997" spans="90:93" ht="16.5">
      <c r="CL4997" s="352"/>
      <c r="CM4997" s="353"/>
      <c r="CN4997" s="354"/>
      <c r="CO4997" s="354"/>
    </row>
    <row r="4998" spans="90:93" ht="16.5">
      <c r="CL4998" s="352"/>
      <c r="CM4998" s="353"/>
      <c r="CN4998" s="354"/>
      <c r="CO4998" s="354"/>
    </row>
    <row r="4999" spans="90:93" ht="16.5">
      <c r="CL4999" s="352"/>
      <c r="CM4999" s="353"/>
      <c r="CN4999" s="354"/>
      <c r="CO4999" s="354"/>
    </row>
    <row r="5000" spans="90:93" ht="16.5">
      <c r="CL5000" s="352"/>
      <c r="CM5000" s="353"/>
      <c r="CN5000" s="354"/>
      <c r="CO5000" s="354"/>
    </row>
    <row r="5001" spans="90:93" ht="16.5">
      <c r="CL5001" s="352"/>
      <c r="CM5001" s="353"/>
      <c r="CN5001" s="354"/>
      <c r="CO5001" s="354"/>
    </row>
    <row r="5002" spans="90:93" ht="16.5">
      <c r="CL5002" s="352"/>
      <c r="CM5002" s="353"/>
      <c r="CN5002" s="354"/>
      <c r="CO5002" s="354"/>
    </row>
    <row r="5003" spans="90:93" ht="16.5">
      <c r="CL5003" s="352"/>
      <c r="CM5003" s="353"/>
      <c r="CN5003" s="354"/>
      <c r="CO5003" s="354"/>
    </row>
    <row r="5004" spans="90:93" ht="16.5">
      <c r="CL5004" s="352"/>
      <c r="CM5004" s="353"/>
      <c r="CN5004" s="354"/>
      <c r="CO5004" s="354"/>
    </row>
    <row r="5005" spans="90:93" ht="16.5">
      <c r="CL5005" s="352"/>
      <c r="CM5005" s="353"/>
      <c r="CN5005" s="354"/>
      <c r="CO5005" s="354"/>
    </row>
    <row r="5006" spans="90:93" ht="16.5">
      <c r="CL5006" s="352"/>
      <c r="CM5006" s="353"/>
      <c r="CN5006" s="354"/>
      <c r="CO5006" s="354"/>
    </row>
    <row r="5007" spans="90:93" ht="16.5">
      <c r="CL5007" s="352"/>
      <c r="CM5007" s="353"/>
      <c r="CN5007" s="354"/>
      <c r="CO5007" s="354"/>
    </row>
    <row r="5008" spans="90:93" ht="16.5">
      <c r="CL5008" s="352"/>
      <c r="CM5008" s="353"/>
      <c r="CN5008" s="354"/>
      <c r="CO5008" s="354"/>
    </row>
    <row r="5009" spans="90:93" ht="16.5">
      <c r="CL5009" s="352"/>
      <c r="CM5009" s="353"/>
      <c r="CN5009" s="354"/>
      <c r="CO5009" s="354"/>
    </row>
    <row r="5010" spans="90:93" ht="16.5">
      <c r="CL5010" s="352"/>
      <c r="CM5010" s="353"/>
      <c r="CN5010" s="354"/>
      <c r="CO5010" s="354"/>
    </row>
    <row r="5011" spans="90:93" ht="16.5">
      <c r="CL5011" s="352"/>
      <c r="CM5011" s="353"/>
      <c r="CN5011" s="354"/>
      <c r="CO5011" s="354"/>
    </row>
    <row r="5012" spans="90:93" ht="16.5">
      <c r="CL5012" s="352"/>
      <c r="CM5012" s="353"/>
      <c r="CN5012" s="354"/>
      <c r="CO5012" s="354"/>
    </row>
    <row r="5013" spans="90:93" ht="16.5">
      <c r="CL5013" s="352"/>
      <c r="CM5013" s="353"/>
      <c r="CN5013" s="354"/>
      <c r="CO5013" s="354"/>
    </row>
    <row r="5014" spans="90:93" ht="16.5">
      <c r="CL5014" s="352"/>
      <c r="CM5014" s="353"/>
      <c r="CN5014" s="354"/>
      <c r="CO5014" s="354"/>
    </row>
    <row r="5015" spans="90:93" ht="16.5">
      <c r="CL5015" s="352"/>
      <c r="CM5015" s="353"/>
      <c r="CN5015" s="354"/>
      <c r="CO5015" s="354"/>
    </row>
    <row r="5016" spans="90:93" ht="16.5">
      <c r="CL5016" s="352"/>
      <c r="CM5016" s="353"/>
      <c r="CN5016" s="354"/>
      <c r="CO5016" s="354"/>
    </row>
    <row r="5017" spans="90:93" ht="16.5">
      <c r="CL5017" s="352"/>
      <c r="CM5017" s="353"/>
      <c r="CN5017" s="354"/>
      <c r="CO5017" s="354"/>
    </row>
    <row r="5018" spans="90:93" ht="16.5">
      <c r="CL5018" s="352"/>
      <c r="CM5018" s="353"/>
      <c r="CN5018" s="354"/>
      <c r="CO5018" s="354"/>
    </row>
    <row r="5019" spans="90:93" ht="16.5">
      <c r="CL5019" s="352"/>
      <c r="CM5019" s="353"/>
      <c r="CN5019" s="354"/>
      <c r="CO5019" s="354"/>
    </row>
    <row r="5020" spans="90:93" ht="16.5">
      <c r="CL5020" s="352"/>
      <c r="CM5020" s="353"/>
      <c r="CN5020" s="354"/>
      <c r="CO5020" s="354"/>
    </row>
    <row r="5021" spans="90:93" ht="16.5">
      <c r="CL5021" s="352"/>
      <c r="CM5021" s="353"/>
      <c r="CN5021" s="354"/>
      <c r="CO5021" s="354"/>
    </row>
    <row r="5022" spans="90:93" ht="16.5">
      <c r="CL5022" s="352"/>
      <c r="CM5022" s="353"/>
      <c r="CN5022" s="354"/>
      <c r="CO5022" s="354"/>
    </row>
    <row r="5023" spans="90:93" ht="16.5">
      <c r="CL5023" s="352"/>
      <c r="CM5023" s="353"/>
      <c r="CN5023" s="354"/>
      <c r="CO5023" s="354"/>
    </row>
    <row r="5024" spans="90:93" ht="16.5">
      <c r="CL5024" s="352"/>
      <c r="CM5024" s="353"/>
      <c r="CN5024" s="354"/>
      <c r="CO5024" s="354"/>
    </row>
    <row r="5025" spans="90:93" ht="16.5">
      <c r="CL5025" s="352"/>
      <c r="CM5025" s="353"/>
      <c r="CN5025" s="354"/>
      <c r="CO5025" s="354"/>
    </row>
    <row r="5026" spans="90:93" ht="16.5">
      <c r="CL5026" s="352"/>
      <c r="CM5026" s="353"/>
      <c r="CN5026" s="354"/>
      <c r="CO5026" s="354"/>
    </row>
    <row r="5027" spans="90:93" ht="16.5">
      <c r="CL5027" s="352"/>
      <c r="CM5027" s="353"/>
      <c r="CN5027" s="354"/>
      <c r="CO5027" s="354"/>
    </row>
    <row r="5028" spans="90:93" ht="16.5">
      <c r="CL5028" s="352"/>
      <c r="CM5028" s="353"/>
      <c r="CN5028" s="354"/>
      <c r="CO5028" s="354"/>
    </row>
    <row r="5029" spans="90:93" ht="16.5">
      <c r="CL5029" s="352"/>
      <c r="CM5029" s="353"/>
      <c r="CN5029" s="354"/>
      <c r="CO5029" s="354"/>
    </row>
    <row r="5030" spans="90:93" ht="16.5">
      <c r="CL5030" s="352"/>
      <c r="CM5030" s="353"/>
      <c r="CN5030" s="354"/>
      <c r="CO5030" s="354"/>
    </row>
    <row r="5031" spans="90:93" ht="16.5">
      <c r="CL5031" s="352"/>
      <c r="CM5031" s="353"/>
      <c r="CN5031" s="354"/>
      <c r="CO5031" s="354"/>
    </row>
    <row r="5032" spans="90:93" ht="16.5">
      <c r="CL5032" s="352"/>
      <c r="CM5032" s="353"/>
      <c r="CN5032" s="354"/>
      <c r="CO5032" s="354"/>
    </row>
    <row r="5033" spans="90:93" ht="16.5">
      <c r="CL5033" s="352"/>
      <c r="CM5033" s="353"/>
      <c r="CN5033" s="354"/>
      <c r="CO5033" s="354"/>
    </row>
    <row r="5034" spans="90:93" ht="16.5">
      <c r="CL5034" s="352"/>
      <c r="CM5034" s="353"/>
      <c r="CN5034" s="354"/>
      <c r="CO5034" s="354"/>
    </row>
    <row r="5035" spans="90:93" ht="16.5">
      <c r="CL5035" s="352"/>
      <c r="CM5035" s="353"/>
      <c r="CN5035" s="354"/>
      <c r="CO5035" s="354"/>
    </row>
    <row r="5036" spans="90:93" ht="16.5">
      <c r="CL5036" s="352"/>
      <c r="CM5036" s="353"/>
      <c r="CN5036" s="354"/>
      <c r="CO5036" s="354"/>
    </row>
    <row r="5037" spans="90:93" ht="16.5">
      <c r="CL5037" s="352"/>
      <c r="CM5037" s="353"/>
      <c r="CN5037" s="354"/>
      <c r="CO5037" s="354"/>
    </row>
    <row r="5038" spans="90:93" ht="16.5">
      <c r="CL5038" s="352"/>
      <c r="CM5038" s="353"/>
      <c r="CN5038" s="354"/>
      <c r="CO5038" s="354"/>
    </row>
    <row r="5039" spans="90:93" ht="16.5">
      <c r="CL5039" s="352"/>
      <c r="CM5039" s="353"/>
      <c r="CN5039" s="354"/>
      <c r="CO5039" s="354"/>
    </row>
    <row r="5040" spans="90:93" ht="16.5">
      <c r="CL5040" s="352"/>
      <c r="CM5040" s="353"/>
      <c r="CN5040" s="354"/>
      <c r="CO5040" s="354"/>
    </row>
    <row r="5041" spans="90:93" ht="16.5">
      <c r="CL5041" s="352"/>
      <c r="CM5041" s="353"/>
      <c r="CN5041" s="354"/>
      <c r="CO5041" s="354"/>
    </row>
    <row r="5042" spans="90:93" ht="16.5">
      <c r="CL5042" s="352"/>
      <c r="CM5042" s="353"/>
      <c r="CN5042" s="354"/>
      <c r="CO5042" s="354"/>
    </row>
    <row r="5043" spans="90:93" ht="16.5">
      <c r="CL5043" s="352"/>
      <c r="CM5043" s="353"/>
      <c r="CN5043" s="354"/>
      <c r="CO5043" s="354"/>
    </row>
    <row r="5044" spans="90:93" ht="16.5">
      <c r="CL5044" s="352"/>
      <c r="CM5044" s="353"/>
      <c r="CN5044" s="354"/>
      <c r="CO5044" s="354"/>
    </row>
    <row r="5045" spans="90:93" ht="16.5">
      <c r="CL5045" s="352"/>
      <c r="CM5045" s="353"/>
      <c r="CN5045" s="354"/>
      <c r="CO5045" s="354"/>
    </row>
    <row r="5046" spans="90:93" ht="16.5">
      <c r="CL5046" s="352"/>
      <c r="CM5046" s="353"/>
      <c r="CN5046" s="354"/>
      <c r="CO5046" s="354"/>
    </row>
    <row r="5047" spans="90:93" ht="16.5">
      <c r="CL5047" s="352"/>
      <c r="CM5047" s="353"/>
      <c r="CN5047" s="354"/>
      <c r="CO5047" s="354"/>
    </row>
    <row r="5048" spans="90:93" ht="16.5">
      <c r="CL5048" s="352"/>
      <c r="CM5048" s="353"/>
      <c r="CN5048" s="354"/>
      <c r="CO5048" s="354"/>
    </row>
    <row r="5049" spans="90:93" ht="16.5">
      <c r="CL5049" s="352"/>
      <c r="CM5049" s="353"/>
      <c r="CN5049" s="354"/>
      <c r="CO5049" s="354"/>
    </row>
    <row r="5050" spans="90:93" ht="16.5">
      <c r="CL5050" s="352"/>
      <c r="CM5050" s="353"/>
      <c r="CN5050" s="354"/>
      <c r="CO5050" s="354"/>
    </row>
    <row r="5051" spans="90:93" ht="16.5">
      <c r="CL5051" s="352"/>
      <c r="CM5051" s="353"/>
      <c r="CN5051" s="354"/>
      <c r="CO5051" s="354"/>
    </row>
    <row r="5052" spans="90:93" ht="16.5">
      <c r="CL5052" s="352"/>
      <c r="CM5052" s="353"/>
      <c r="CN5052" s="354"/>
      <c r="CO5052" s="354"/>
    </row>
    <row r="5053" spans="90:93" ht="16.5">
      <c r="CL5053" s="352"/>
      <c r="CM5053" s="353"/>
      <c r="CN5053" s="354"/>
      <c r="CO5053" s="354"/>
    </row>
    <row r="5054" spans="90:93" ht="16.5">
      <c r="CL5054" s="352"/>
      <c r="CM5054" s="353"/>
      <c r="CN5054" s="354"/>
      <c r="CO5054" s="354"/>
    </row>
    <row r="5055" spans="90:93" ht="16.5">
      <c r="CL5055" s="352"/>
      <c r="CM5055" s="353"/>
      <c r="CN5055" s="354"/>
      <c r="CO5055" s="354"/>
    </row>
    <row r="5056" spans="90:93" ht="16.5">
      <c r="CL5056" s="352"/>
      <c r="CM5056" s="353"/>
      <c r="CN5056" s="354"/>
      <c r="CO5056" s="354"/>
    </row>
    <row r="5057" spans="90:93" ht="16.5">
      <c r="CL5057" s="352"/>
      <c r="CM5057" s="353"/>
      <c r="CN5057" s="354"/>
      <c r="CO5057" s="354"/>
    </row>
    <row r="5058" spans="90:93" ht="16.5">
      <c r="CL5058" s="352"/>
      <c r="CM5058" s="353"/>
      <c r="CN5058" s="354"/>
      <c r="CO5058" s="354"/>
    </row>
    <row r="5059" spans="90:93" ht="16.5">
      <c r="CL5059" s="352"/>
      <c r="CM5059" s="353"/>
      <c r="CN5059" s="354"/>
      <c r="CO5059" s="354"/>
    </row>
    <row r="5060" spans="90:93" ht="16.5">
      <c r="CL5060" s="352"/>
      <c r="CM5060" s="353"/>
      <c r="CN5060" s="354"/>
      <c r="CO5060" s="354"/>
    </row>
    <row r="5061" spans="90:93" ht="16.5">
      <c r="CL5061" s="352"/>
      <c r="CM5061" s="353"/>
      <c r="CN5061" s="354"/>
      <c r="CO5061" s="354"/>
    </row>
    <row r="5062" spans="90:93" ht="16.5">
      <c r="CL5062" s="352"/>
      <c r="CM5062" s="353"/>
      <c r="CN5062" s="354"/>
      <c r="CO5062" s="354"/>
    </row>
    <row r="5063" spans="90:93" ht="16.5">
      <c r="CL5063" s="352"/>
      <c r="CM5063" s="353"/>
      <c r="CN5063" s="354"/>
      <c r="CO5063" s="354"/>
    </row>
    <row r="5064" spans="90:93" ht="16.5">
      <c r="CL5064" s="352"/>
      <c r="CM5064" s="353"/>
      <c r="CN5064" s="354"/>
      <c r="CO5064" s="354"/>
    </row>
    <row r="5065" spans="90:93" ht="16.5">
      <c r="CL5065" s="352"/>
      <c r="CM5065" s="353"/>
      <c r="CN5065" s="354"/>
      <c r="CO5065" s="354"/>
    </row>
    <row r="5066" spans="90:93" ht="16.5">
      <c r="CL5066" s="352"/>
      <c r="CM5066" s="353"/>
      <c r="CN5066" s="354"/>
      <c r="CO5066" s="354"/>
    </row>
    <row r="5067" spans="90:93" ht="16.5">
      <c r="CL5067" s="352"/>
      <c r="CM5067" s="353"/>
      <c r="CN5067" s="354"/>
      <c r="CO5067" s="354"/>
    </row>
    <row r="5068" spans="90:93" ht="16.5">
      <c r="CL5068" s="352"/>
      <c r="CM5068" s="353"/>
      <c r="CN5068" s="354"/>
      <c r="CO5068" s="354"/>
    </row>
    <row r="5069" spans="90:93" ht="16.5">
      <c r="CL5069" s="352"/>
      <c r="CM5069" s="353"/>
      <c r="CN5069" s="354"/>
      <c r="CO5069" s="354"/>
    </row>
    <row r="5070" spans="90:93" ht="16.5">
      <c r="CL5070" s="352"/>
      <c r="CM5070" s="353"/>
      <c r="CN5070" s="354"/>
      <c r="CO5070" s="354"/>
    </row>
    <row r="5071" spans="90:93" ht="16.5">
      <c r="CL5071" s="352"/>
      <c r="CM5071" s="353"/>
      <c r="CN5071" s="354"/>
      <c r="CO5071" s="354"/>
    </row>
    <row r="5072" spans="90:93" ht="16.5">
      <c r="CL5072" s="352"/>
      <c r="CM5072" s="353"/>
      <c r="CN5072" s="354"/>
      <c r="CO5072" s="354"/>
    </row>
    <row r="5073" spans="90:93" ht="16.5">
      <c r="CL5073" s="352"/>
      <c r="CM5073" s="353"/>
      <c r="CN5073" s="354"/>
      <c r="CO5073" s="354"/>
    </row>
    <row r="5074" spans="90:93" ht="16.5">
      <c r="CL5074" s="352"/>
      <c r="CM5074" s="353"/>
      <c r="CN5074" s="354"/>
      <c r="CO5074" s="354"/>
    </row>
    <row r="5075" spans="90:93" ht="16.5">
      <c r="CL5075" s="352"/>
      <c r="CM5075" s="353"/>
      <c r="CN5075" s="354"/>
      <c r="CO5075" s="354"/>
    </row>
    <row r="5076" spans="90:93" ht="16.5">
      <c r="CL5076" s="352"/>
      <c r="CM5076" s="353"/>
      <c r="CN5076" s="354"/>
      <c r="CO5076" s="354"/>
    </row>
    <row r="5077" spans="90:93" ht="16.5">
      <c r="CL5077" s="352"/>
      <c r="CM5077" s="353"/>
      <c r="CN5077" s="354"/>
      <c r="CO5077" s="354"/>
    </row>
    <row r="5078" spans="90:93" ht="16.5">
      <c r="CL5078" s="352"/>
      <c r="CM5078" s="353"/>
      <c r="CN5078" s="354"/>
      <c r="CO5078" s="354"/>
    </row>
    <row r="5079" spans="90:93" ht="16.5">
      <c r="CL5079" s="352"/>
      <c r="CM5079" s="353"/>
      <c r="CN5079" s="354"/>
      <c r="CO5079" s="354"/>
    </row>
    <row r="5080" spans="90:93" ht="16.5">
      <c r="CL5080" s="352"/>
      <c r="CM5080" s="353"/>
      <c r="CN5080" s="354"/>
      <c r="CO5080" s="354"/>
    </row>
    <row r="5081" spans="90:93" ht="16.5">
      <c r="CL5081" s="352"/>
      <c r="CM5081" s="353"/>
      <c r="CN5081" s="354"/>
      <c r="CO5081" s="354"/>
    </row>
    <row r="5082" spans="90:93" ht="16.5">
      <c r="CL5082" s="352"/>
      <c r="CM5082" s="353"/>
      <c r="CN5082" s="354"/>
      <c r="CO5082" s="354"/>
    </row>
    <row r="5083" spans="90:93" ht="16.5">
      <c r="CL5083" s="352"/>
      <c r="CM5083" s="353"/>
      <c r="CN5083" s="354"/>
      <c r="CO5083" s="354"/>
    </row>
    <row r="5084" spans="90:93" ht="16.5">
      <c r="CL5084" s="352"/>
      <c r="CM5084" s="353"/>
      <c r="CN5084" s="354"/>
      <c r="CO5084" s="354"/>
    </row>
    <row r="5085" spans="90:93" ht="16.5">
      <c r="CL5085" s="352"/>
      <c r="CM5085" s="353"/>
      <c r="CN5085" s="354"/>
      <c r="CO5085" s="354"/>
    </row>
    <row r="5086" spans="90:93" ht="16.5">
      <c r="CL5086" s="352"/>
      <c r="CM5086" s="353"/>
      <c r="CN5086" s="354"/>
      <c r="CO5086" s="354"/>
    </row>
    <row r="5087" spans="90:93" ht="16.5">
      <c r="CL5087" s="352"/>
      <c r="CM5087" s="353"/>
      <c r="CN5087" s="354"/>
      <c r="CO5087" s="354"/>
    </row>
    <row r="5088" spans="90:93" ht="16.5">
      <c r="CL5088" s="352"/>
      <c r="CM5088" s="353"/>
      <c r="CN5088" s="354"/>
      <c r="CO5088" s="354"/>
    </row>
    <row r="5089" spans="90:93" ht="16.5">
      <c r="CL5089" s="352"/>
      <c r="CM5089" s="353"/>
      <c r="CN5089" s="354"/>
      <c r="CO5089" s="354"/>
    </row>
    <row r="5090" spans="90:93" ht="16.5">
      <c r="CL5090" s="352"/>
      <c r="CM5090" s="353"/>
      <c r="CN5090" s="354"/>
      <c r="CO5090" s="354"/>
    </row>
    <row r="5091" spans="90:93" ht="16.5">
      <c r="CL5091" s="352"/>
      <c r="CM5091" s="353"/>
      <c r="CN5091" s="354"/>
      <c r="CO5091" s="354"/>
    </row>
    <row r="5092" spans="90:93" ht="16.5">
      <c r="CL5092" s="352"/>
      <c r="CM5092" s="353"/>
      <c r="CN5092" s="354"/>
      <c r="CO5092" s="354"/>
    </row>
    <row r="5093" spans="90:93" ht="16.5">
      <c r="CL5093" s="352"/>
      <c r="CM5093" s="353"/>
      <c r="CN5093" s="354"/>
      <c r="CO5093" s="354"/>
    </row>
    <row r="5094" spans="90:93" ht="16.5">
      <c r="CL5094" s="352"/>
      <c r="CM5094" s="353"/>
      <c r="CN5094" s="354"/>
      <c r="CO5094" s="354"/>
    </row>
    <row r="5095" spans="90:93" ht="16.5">
      <c r="CL5095" s="352"/>
      <c r="CM5095" s="353"/>
      <c r="CN5095" s="354"/>
      <c r="CO5095" s="354"/>
    </row>
    <row r="5096" spans="90:93" ht="16.5">
      <c r="CL5096" s="352"/>
      <c r="CM5096" s="353"/>
      <c r="CN5096" s="354"/>
      <c r="CO5096" s="354"/>
    </row>
    <row r="5097" spans="90:93" ht="16.5">
      <c r="CL5097" s="352"/>
      <c r="CM5097" s="353"/>
      <c r="CN5097" s="354"/>
      <c r="CO5097" s="354"/>
    </row>
    <row r="5098" spans="90:93" ht="16.5">
      <c r="CL5098" s="352"/>
      <c r="CM5098" s="353"/>
      <c r="CN5098" s="354"/>
      <c r="CO5098" s="354"/>
    </row>
    <row r="5099" spans="90:93" ht="16.5">
      <c r="CL5099" s="352"/>
      <c r="CM5099" s="353"/>
      <c r="CN5099" s="354"/>
      <c r="CO5099" s="354"/>
    </row>
    <row r="5100" spans="90:93" ht="16.5">
      <c r="CL5100" s="352"/>
      <c r="CM5100" s="353"/>
      <c r="CN5100" s="354"/>
      <c r="CO5100" s="354"/>
    </row>
    <row r="5101" spans="90:93" ht="16.5">
      <c r="CL5101" s="352"/>
      <c r="CM5101" s="353"/>
      <c r="CN5101" s="354"/>
      <c r="CO5101" s="354"/>
    </row>
    <row r="5102" spans="90:93" ht="16.5">
      <c r="CL5102" s="352"/>
      <c r="CM5102" s="353"/>
      <c r="CN5102" s="354"/>
      <c r="CO5102" s="354"/>
    </row>
    <row r="5103" spans="90:93" ht="16.5">
      <c r="CL5103" s="352"/>
      <c r="CM5103" s="353"/>
      <c r="CN5103" s="354"/>
      <c r="CO5103" s="354"/>
    </row>
    <row r="5104" spans="90:93" ht="16.5">
      <c r="CL5104" s="352"/>
      <c r="CM5104" s="353"/>
      <c r="CN5104" s="354"/>
      <c r="CO5104" s="354"/>
    </row>
    <row r="5105" spans="90:93" ht="16.5">
      <c r="CL5105" s="352"/>
      <c r="CM5105" s="353"/>
      <c r="CN5105" s="354"/>
      <c r="CO5105" s="354"/>
    </row>
    <row r="5106" spans="90:93" ht="16.5">
      <c r="CL5106" s="352"/>
      <c r="CM5106" s="353"/>
      <c r="CN5106" s="354"/>
      <c r="CO5106" s="354"/>
    </row>
    <row r="5107" spans="90:93" ht="16.5">
      <c r="CL5107" s="352"/>
      <c r="CM5107" s="353"/>
      <c r="CN5107" s="354"/>
      <c r="CO5107" s="354"/>
    </row>
    <row r="5108" spans="90:93" ht="16.5">
      <c r="CL5108" s="352"/>
      <c r="CM5108" s="353"/>
      <c r="CN5108" s="354"/>
      <c r="CO5108" s="354"/>
    </row>
    <row r="5109" spans="90:93" ht="16.5">
      <c r="CL5109" s="352"/>
      <c r="CM5109" s="353"/>
      <c r="CN5109" s="354"/>
      <c r="CO5109" s="354"/>
    </row>
    <row r="5110" spans="90:93" ht="16.5">
      <c r="CL5110" s="352"/>
      <c r="CM5110" s="353"/>
      <c r="CN5110" s="354"/>
      <c r="CO5110" s="354"/>
    </row>
    <row r="5111" spans="90:93" ht="16.5">
      <c r="CL5111" s="352"/>
      <c r="CM5111" s="353"/>
      <c r="CN5111" s="354"/>
      <c r="CO5111" s="354"/>
    </row>
    <row r="5112" spans="90:93" ht="16.5">
      <c r="CL5112" s="352"/>
      <c r="CM5112" s="353"/>
      <c r="CN5112" s="354"/>
      <c r="CO5112" s="354"/>
    </row>
    <row r="5113" spans="90:93" ht="16.5">
      <c r="CL5113" s="352"/>
      <c r="CM5113" s="353"/>
      <c r="CN5113" s="354"/>
      <c r="CO5113" s="354"/>
    </row>
    <row r="5114" spans="90:93" ht="16.5">
      <c r="CL5114" s="352"/>
      <c r="CM5114" s="353"/>
      <c r="CN5114" s="354"/>
      <c r="CO5114" s="354"/>
    </row>
    <row r="5115" spans="90:93" ht="16.5">
      <c r="CL5115" s="352"/>
      <c r="CM5115" s="353"/>
      <c r="CN5115" s="354"/>
      <c r="CO5115" s="354"/>
    </row>
    <row r="5116" spans="90:93" ht="16.5">
      <c r="CL5116" s="352"/>
      <c r="CM5116" s="353"/>
      <c r="CN5116" s="354"/>
      <c r="CO5116" s="354"/>
    </row>
    <row r="5117" spans="90:93" ht="16.5">
      <c r="CL5117" s="352"/>
      <c r="CM5117" s="353"/>
      <c r="CN5117" s="354"/>
      <c r="CO5117" s="354"/>
    </row>
    <row r="5118" spans="90:93" ht="16.5">
      <c r="CL5118" s="352"/>
      <c r="CM5118" s="353"/>
      <c r="CN5118" s="354"/>
      <c r="CO5118" s="354"/>
    </row>
    <row r="5119" spans="90:93" ht="16.5">
      <c r="CL5119" s="352"/>
      <c r="CM5119" s="353"/>
      <c r="CN5119" s="354"/>
      <c r="CO5119" s="354"/>
    </row>
    <row r="5120" spans="90:93" ht="16.5">
      <c r="CL5120" s="352"/>
      <c r="CM5120" s="353"/>
      <c r="CN5120" s="354"/>
      <c r="CO5120" s="354"/>
    </row>
    <row r="5121" spans="90:93" ht="16.5">
      <c r="CL5121" s="352"/>
      <c r="CM5121" s="353"/>
      <c r="CN5121" s="354"/>
      <c r="CO5121" s="354"/>
    </row>
    <row r="5122" spans="90:93" ht="16.5">
      <c r="CL5122" s="352"/>
      <c r="CM5122" s="353"/>
      <c r="CN5122" s="354"/>
      <c r="CO5122" s="354"/>
    </row>
    <row r="5123" spans="90:93" ht="16.5">
      <c r="CL5123" s="352"/>
      <c r="CM5123" s="353"/>
      <c r="CN5123" s="354"/>
      <c r="CO5123" s="354"/>
    </row>
    <row r="5124" spans="90:93" ht="16.5">
      <c r="CL5124" s="352"/>
      <c r="CM5124" s="353"/>
      <c r="CN5124" s="354"/>
      <c r="CO5124" s="354"/>
    </row>
    <row r="5125" spans="90:93" ht="16.5">
      <c r="CL5125" s="352"/>
      <c r="CM5125" s="353"/>
      <c r="CN5125" s="354"/>
      <c r="CO5125" s="354"/>
    </row>
    <row r="5126" spans="90:93" ht="16.5">
      <c r="CL5126" s="352"/>
      <c r="CM5126" s="353"/>
      <c r="CN5126" s="354"/>
      <c r="CO5126" s="354"/>
    </row>
    <row r="5127" spans="90:93" ht="16.5">
      <c r="CL5127" s="352"/>
      <c r="CM5127" s="353"/>
      <c r="CN5127" s="354"/>
      <c r="CO5127" s="354"/>
    </row>
    <row r="5128" spans="90:93" ht="16.5">
      <c r="CL5128" s="352"/>
      <c r="CM5128" s="353"/>
      <c r="CN5128" s="354"/>
      <c r="CO5128" s="354"/>
    </row>
    <row r="5129" spans="90:93" ht="16.5">
      <c r="CL5129" s="352"/>
      <c r="CM5129" s="353"/>
      <c r="CN5129" s="354"/>
      <c r="CO5129" s="354"/>
    </row>
    <row r="5130" spans="90:93" ht="16.5">
      <c r="CL5130" s="352"/>
      <c r="CM5130" s="353"/>
      <c r="CN5130" s="354"/>
      <c r="CO5130" s="354"/>
    </row>
    <row r="5131" spans="90:93" ht="16.5">
      <c r="CL5131" s="352"/>
      <c r="CM5131" s="353"/>
      <c r="CN5131" s="354"/>
      <c r="CO5131" s="354"/>
    </row>
    <row r="5132" spans="90:93" ht="16.5">
      <c r="CL5132" s="352"/>
      <c r="CM5132" s="353"/>
      <c r="CN5132" s="354"/>
      <c r="CO5132" s="354"/>
    </row>
    <row r="5133" spans="90:93" ht="16.5">
      <c r="CL5133" s="352"/>
      <c r="CM5133" s="353"/>
      <c r="CN5133" s="354"/>
      <c r="CO5133" s="354"/>
    </row>
    <row r="5134" spans="90:93" ht="16.5">
      <c r="CL5134" s="352"/>
      <c r="CM5134" s="353"/>
      <c r="CN5134" s="354"/>
      <c r="CO5134" s="354"/>
    </row>
    <row r="5135" spans="90:93" ht="16.5">
      <c r="CL5135" s="352"/>
      <c r="CM5135" s="353"/>
      <c r="CN5135" s="354"/>
      <c r="CO5135" s="354"/>
    </row>
    <row r="5136" spans="90:93" ht="16.5">
      <c r="CL5136" s="352"/>
      <c r="CM5136" s="353"/>
      <c r="CN5136" s="354"/>
      <c r="CO5136" s="354"/>
    </row>
    <row r="5137" spans="90:93" ht="16.5">
      <c r="CL5137" s="352"/>
      <c r="CM5137" s="353"/>
      <c r="CN5137" s="354"/>
      <c r="CO5137" s="354"/>
    </row>
    <row r="5138" spans="90:93" ht="16.5">
      <c r="CL5138" s="352"/>
      <c r="CM5138" s="353"/>
      <c r="CN5138" s="354"/>
      <c r="CO5138" s="354"/>
    </row>
    <row r="5139" spans="90:93" ht="16.5">
      <c r="CL5139" s="352"/>
      <c r="CM5139" s="353"/>
      <c r="CN5139" s="354"/>
      <c r="CO5139" s="354"/>
    </row>
    <row r="5140" spans="90:93" ht="16.5">
      <c r="CL5140" s="352"/>
      <c r="CM5140" s="353"/>
      <c r="CN5140" s="354"/>
      <c r="CO5140" s="354"/>
    </row>
    <row r="5141" spans="90:93" ht="16.5">
      <c r="CL5141" s="352"/>
      <c r="CM5141" s="353"/>
      <c r="CN5141" s="354"/>
      <c r="CO5141" s="354"/>
    </row>
    <row r="5142" spans="90:93" ht="16.5">
      <c r="CL5142" s="352"/>
      <c r="CM5142" s="353"/>
      <c r="CN5142" s="354"/>
      <c r="CO5142" s="354"/>
    </row>
    <row r="5143" spans="90:93" ht="16.5">
      <c r="CL5143" s="352"/>
      <c r="CM5143" s="353"/>
      <c r="CN5143" s="354"/>
      <c r="CO5143" s="354"/>
    </row>
    <row r="5144" spans="90:93" ht="16.5">
      <c r="CL5144" s="352"/>
      <c r="CM5144" s="353"/>
      <c r="CN5144" s="354"/>
      <c r="CO5144" s="354"/>
    </row>
    <row r="5145" spans="90:93" ht="16.5">
      <c r="CL5145" s="352"/>
      <c r="CM5145" s="353"/>
      <c r="CN5145" s="354"/>
      <c r="CO5145" s="354"/>
    </row>
    <row r="5146" spans="90:93" ht="16.5">
      <c r="CL5146" s="352"/>
      <c r="CM5146" s="353"/>
      <c r="CN5146" s="354"/>
      <c r="CO5146" s="354"/>
    </row>
    <row r="5147" spans="90:93" ht="16.5">
      <c r="CL5147" s="352"/>
      <c r="CM5147" s="353"/>
      <c r="CN5147" s="354"/>
      <c r="CO5147" s="354"/>
    </row>
    <row r="5148" spans="90:93" ht="16.5">
      <c r="CL5148" s="352"/>
      <c r="CM5148" s="353"/>
      <c r="CN5148" s="354"/>
      <c r="CO5148" s="354"/>
    </row>
    <row r="5149" spans="90:93" ht="16.5">
      <c r="CL5149" s="352"/>
      <c r="CM5149" s="353"/>
      <c r="CN5149" s="354"/>
      <c r="CO5149" s="354"/>
    </row>
    <row r="5150" spans="90:93" ht="16.5">
      <c r="CL5150" s="352"/>
      <c r="CM5150" s="353"/>
      <c r="CN5150" s="354"/>
      <c r="CO5150" s="354"/>
    </row>
    <row r="5151" spans="90:93" ht="16.5">
      <c r="CL5151" s="352"/>
      <c r="CM5151" s="353"/>
      <c r="CN5151" s="354"/>
      <c r="CO5151" s="354"/>
    </row>
    <row r="5152" spans="90:93" ht="16.5">
      <c r="CL5152" s="352"/>
      <c r="CM5152" s="353"/>
      <c r="CN5152" s="354"/>
      <c r="CO5152" s="354"/>
    </row>
    <row r="5153" spans="90:93" ht="16.5">
      <c r="CL5153" s="352"/>
      <c r="CM5153" s="353"/>
      <c r="CN5153" s="354"/>
      <c r="CO5153" s="354"/>
    </row>
    <row r="5154" spans="90:93" ht="16.5">
      <c r="CL5154" s="352"/>
      <c r="CM5154" s="353"/>
      <c r="CN5154" s="354"/>
      <c r="CO5154" s="354"/>
    </row>
    <row r="5155" spans="90:93" ht="16.5">
      <c r="CL5155" s="352"/>
      <c r="CM5155" s="353"/>
      <c r="CN5155" s="354"/>
      <c r="CO5155" s="354"/>
    </row>
    <row r="5156" spans="90:93" ht="16.5">
      <c r="CL5156" s="352"/>
      <c r="CM5156" s="353"/>
      <c r="CN5156" s="354"/>
      <c r="CO5156" s="354"/>
    </row>
    <row r="5157" spans="90:93" ht="16.5">
      <c r="CL5157" s="352"/>
      <c r="CM5157" s="353"/>
      <c r="CN5157" s="354"/>
      <c r="CO5157" s="354"/>
    </row>
    <row r="5158" spans="90:93" ht="16.5">
      <c r="CL5158" s="352"/>
      <c r="CM5158" s="353"/>
      <c r="CN5158" s="354"/>
      <c r="CO5158" s="354"/>
    </row>
    <row r="5159" spans="90:93" ht="16.5">
      <c r="CL5159" s="352"/>
      <c r="CM5159" s="353"/>
      <c r="CN5159" s="354"/>
      <c r="CO5159" s="354"/>
    </row>
    <row r="5160" spans="90:93" ht="16.5">
      <c r="CL5160" s="352"/>
      <c r="CM5160" s="353"/>
      <c r="CN5160" s="354"/>
      <c r="CO5160" s="354"/>
    </row>
    <row r="5161" spans="90:93" ht="16.5">
      <c r="CL5161" s="352"/>
      <c r="CM5161" s="353"/>
      <c r="CN5161" s="354"/>
      <c r="CO5161" s="354"/>
    </row>
    <row r="5162" spans="90:93" ht="16.5">
      <c r="CL5162" s="352"/>
      <c r="CM5162" s="353"/>
      <c r="CN5162" s="354"/>
      <c r="CO5162" s="354"/>
    </row>
    <row r="5163" spans="90:93" ht="16.5">
      <c r="CL5163" s="352"/>
      <c r="CM5163" s="353"/>
      <c r="CN5163" s="354"/>
      <c r="CO5163" s="354"/>
    </row>
    <row r="5164" spans="90:93" ht="16.5">
      <c r="CL5164" s="352"/>
      <c r="CM5164" s="353"/>
      <c r="CN5164" s="354"/>
      <c r="CO5164" s="354"/>
    </row>
    <row r="5165" spans="90:93" ht="16.5">
      <c r="CL5165" s="352"/>
      <c r="CM5165" s="353"/>
      <c r="CN5165" s="354"/>
      <c r="CO5165" s="354"/>
    </row>
    <row r="5166" spans="90:93" ht="16.5">
      <c r="CL5166" s="352"/>
      <c r="CM5166" s="353"/>
      <c r="CN5166" s="354"/>
      <c r="CO5166" s="354"/>
    </row>
    <row r="5167" spans="90:93" ht="16.5">
      <c r="CL5167" s="352"/>
      <c r="CM5167" s="353"/>
      <c r="CN5167" s="354"/>
      <c r="CO5167" s="354"/>
    </row>
    <row r="5168" spans="90:93" ht="16.5">
      <c r="CL5168" s="352"/>
      <c r="CM5168" s="353"/>
      <c r="CN5168" s="354"/>
      <c r="CO5168" s="354"/>
    </row>
    <row r="5169" spans="90:93" ht="16.5">
      <c r="CL5169" s="352"/>
      <c r="CM5169" s="353"/>
      <c r="CN5169" s="354"/>
      <c r="CO5169" s="354"/>
    </row>
    <row r="5170" spans="90:93" ht="16.5">
      <c r="CL5170" s="352"/>
      <c r="CM5170" s="353"/>
      <c r="CN5170" s="354"/>
      <c r="CO5170" s="354"/>
    </row>
    <row r="5171" spans="90:93" ht="16.5">
      <c r="CL5171" s="352"/>
      <c r="CM5171" s="353"/>
      <c r="CN5171" s="354"/>
      <c r="CO5171" s="354"/>
    </row>
    <row r="5172" spans="90:93" ht="16.5">
      <c r="CL5172" s="352"/>
      <c r="CM5172" s="353"/>
      <c r="CN5172" s="354"/>
      <c r="CO5172" s="354"/>
    </row>
    <row r="5173" spans="90:93" ht="16.5">
      <c r="CL5173" s="352"/>
      <c r="CM5173" s="353"/>
      <c r="CN5173" s="354"/>
      <c r="CO5173" s="354"/>
    </row>
    <row r="5174" spans="90:93" ht="16.5">
      <c r="CL5174" s="352"/>
      <c r="CM5174" s="353"/>
      <c r="CN5174" s="354"/>
      <c r="CO5174" s="354"/>
    </row>
    <row r="5175" spans="90:93" ht="16.5">
      <c r="CL5175" s="352"/>
      <c r="CM5175" s="353"/>
      <c r="CN5175" s="354"/>
      <c r="CO5175" s="354"/>
    </row>
    <row r="5176" spans="90:93" ht="16.5">
      <c r="CL5176" s="352"/>
      <c r="CM5176" s="353"/>
      <c r="CN5176" s="354"/>
      <c r="CO5176" s="354"/>
    </row>
    <row r="5177" spans="90:93" ht="16.5">
      <c r="CL5177" s="352"/>
      <c r="CM5177" s="353"/>
      <c r="CN5177" s="354"/>
      <c r="CO5177" s="354"/>
    </row>
    <row r="5178" spans="90:93" ht="16.5">
      <c r="CL5178" s="352"/>
      <c r="CM5178" s="353"/>
      <c r="CN5178" s="354"/>
      <c r="CO5178" s="354"/>
    </row>
    <row r="5179" spans="90:93" ht="16.5">
      <c r="CL5179" s="352"/>
      <c r="CM5179" s="353"/>
      <c r="CN5179" s="354"/>
      <c r="CO5179" s="354"/>
    </row>
    <row r="5180" spans="90:93" ht="16.5">
      <c r="CL5180" s="352"/>
      <c r="CM5180" s="353"/>
      <c r="CN5180" s="354"/>
      <c r="CO5180" s="354"/>
    </row>
    <row r="5181" spans="90:93" ht="16.5">
      <c r="CL5181" s="352"/>
      <c r="CM5181" s="353"/>
      <c r="CN5181" s="354"/>
      <c r="CO5181" s="354"/>
    </row>
    <row r="5182" spans="90:93" ht="16.5">
      <c r="CL5182" s="352"/>
      <c r="CM5182" s="353"/>
      <c r="CN5182" s="354"/>
      <c r="CO5182" s="354"/>
    </row>
    <row r="5183" spans="90:93" ht="16.5">
      <c r="CL5183" s="352"/>
      <c r="CM5183" s="353"/>
      <c r="CN5183" s="354"/>
      <c r="CO5183" s="354"/>
    </row>
    <row r="5184" spans="90:93" ht="16.5">
      <c r="CL5184" s="352"/>
      <c r="CM5184" s="353"/>
      <c r="CN5184" s="354"/>
      <c r="CO5184" s="354"/>
    </row>
    <row r="5185" spans="90:93" ht="16.5">
      <c r="CL5185" s="352"/>
      <c r="CM5185" s="353"/>
      <c r="CN5185" s="354"/>
      <c r="CO5185" s="354"/>
    </row>
    <row r="5186" spans="90:93" ht="16.5">
      <c r="CL5186" s="352"/>
      <c r="CM5186" s="353"/>
      <c r="CN5186" s="354"/>
      <c r="CO5186" s="354"/>
    </row>
    <row r="5187" spans="90:93" ht="16.5">
      <c r="CL5187" s="352"/>
      <c r="CM5187" s="353"/>
      <c r="CN5187" s="354"/>
      <c r="CO5187" s="354"/>
    </row>
    <row r="5188" spans="90:93" ht="16.5">
      <c r="CL5188" s="352"/>
      <c r="CM5188" s="353"/>
      <c r="CN5188" s="354"/>
      <c r="CO5188" s="354"/>
    </row>
    <row r="5189" spans="90:93" ht="16.5">
      <c r="CL5189" s="352"/>
      <c r="CM5189" s="353"/>
      <c r="CN5189" s="354"/>
      <c r="CO5189" s="354"/>
    </row>
    <row r="5190" spans="90:93" ht="16.5">
      <c r="CL5190" s="352"/>
      <c r="CM5190" s="353"/>
      <c r="CN5190" s="354"/>
      <c r="CO5190" s="354"/>
    </row>
    <row r="5191" spans="90:93" ht="16.5">
      <c r="CL5191" s="352"/>
      <c r="CM5191" s="353"/>
      <c r="CN5191" s="354"/>
      <c r="CO5191" s="354"/>
    </row>
    <row r="5192" spans="90:93" ht="16.5">
      <c r="CL5192" s="352"/>
      <c r="CM5192" s="353"/>
      <c r="CN5192" s="354"/>
      <c r="CO5192" s="354"/>
    </row>
    <row r="5193" spans="90:93" ht="16.5">
      <c r="CL5193" s="352"/>
      <c r="CM5193" s="353"/>
      <c r="CN5193" s="354"/>
      <c r="CO5193" s="354"/>
    </row>
    <row r="5194" spans="90:93" ht="16.5">
      <c r="CL5194" s="352"/>
      <c r="CM5194" s="353"/>
      <c r="CN5194" s="354"/>
      <c r="CO5194" s="354"/>
    </row>
    <row r="5195" spans="90:93" ht="16.5">
      <c r="CL5195" s="352"/>
      <c r="CM5195" s="353"/>
      <c r="CN5195" s="354"/>
      <c r="CO5195" s="354"/>
    </row>
    <row r="5196" spans="90:93" ht="16.5">
      <c r="CL5196" s="352"/>
      <c r="CM5196" s="353"/>
      <c r="CN5196" s="354"/>
      <c r="CO5196" s="354"/>
    </row>
    <row r="5197" spans="90:93" ht="16.5">
      <c r="CL5197" s="352"/>
      <c r="CM5197" s="353"/>
      <c r="CN5197" s="354"/>
      <c r="CO5197" s="354"/>
    </row>
    <row r="5198" spans="90:93" ht="16.5">
      <c r="CL5198" s="352"/>
      <c r="CM5198" s="353"/>
      <c r="CN5198" s="354"/>
      <c r="CO5198" s="354"/>
    </row>
    <row r="5199" spans="90:93" ht="16.5">
      <c r="CL5199" s="352"/>
      <c r="CM5199" s="353"/>
      <c r="CN5199" s="354"/>
      <c r="CO5199" s="354"/>
    </row>
    <row r="5200" spans="90:93" ht="16.5">
      <c r="CL5200" s="352"/>
      <c r="CM5200" s="353"/>
      <c r="CN5200" s="354"/>
      <c r="CO5200" s="354"/>
    </row>
    <row r="5201" spans="90:93" ht="16.5">
      <c r="CL5201" s="352"/>
      <c r="CM5201" s="353"/>
      <c r="CN5201" s="354"/>
      <c r="CO5201" s="354"/>
    </row>
    <row r="5202" spans="90:93" ht="16.5">
      <c r="CL5202" s="352"/>
      <c r="CM5202" s="353"/>
      <c r="CN5202" s="354"/>
      <c r="CO5202" s="354"/>
    </row>
    <row r="5203" spans="90:93" ht="16.5">
      <c r="CL5203" s="352"/>
      <c r="CM5203" s="353"/>
      <c r="CN5203" s="354"/>
      <c r="CO5203" s="354"/>
    </row>
    <row r="5204" spans="90:93" ht="16.5">
      <c r="CL5204" s="352"/>
      <c r="CM5204" s="353"/>
      <c r="CN5204" s="354"/>
      <c r="CO5204" s="354"/>
    </row>
    <row r="5205" spans="90:93" ht="16.5">
      <c r="CL5205" s="352"/>
      <c r="CM5205" s="353"/>
      <c r="CN5205" s="354"/>
      <c r="CO5205" s="354"/>
    </row>
    <row r="5206" spans="90:93" ht="16.5">
      <c r="CL5206" s="352"/>
      <c r="CM5206" s="353"/>
      <c r="CN5206" s="354"/>
      <c r="CO5206" s="354"/>
    </row>
    <row r="5207" spans="90:93" ht="16.5">
      <c r="CL5207" s="352"/>
      <c r="CM5207" s="353"/>
      <c r="CN5207" s="354"/>
      <c r="CO5207" s="354"/>
    </row>
    <row r="5208" spans="90:93" ht="16.5">
      <c r="CL5208" s="352"/>
      <c r="CM5208" s="353"/>
      <c r="CN5208" s="354"/>
      <c r="CO5208" s="354"/>
    </row>
    <row r="5209" spans="90:93" ht="16.5">
      <c r="CL5209" s="352"/>
      <c r="CM5209" s="353"/>
      <c r="CN5209" s="354"/>
      <c r="CO5209" s="354"/>
    </row>
    <row r="5210" spans="90:93" ht="16.5">
      <c r="CL5210" s="352"/>
      <c r="CM5210" s="353"/>
      <c r="CN5210" s="354"/>
      <c r="CO5210" s="354"/>
    </row>
    <row r="5211" spans="90:93" ht="16.5">
      <c r="CL5211" s="352"/>
      <c r="CM5211" s="353"/>
      <c r="CN5211" s="354"/>
      <c r="CO5211" s="354"/>
    </row>
    <row r="5212" spans="90:93" ht="16.5">
      <c r="CL5212" s="352"/>
      <c r="CM5212" s="353"/>
      <c r="CN5212" s="354"/>
      <c r="CO5212" s="354"/>
    </row>
    <row r="5213" spans="90:93" ht="16.5">
      <c r="CL5213" s="352"/>
      <c r="CM5213" s="353"/>
      <c r="CN5213" s="354"/>
      <c r="CO5213" s="354"/>
    </row>
    <row r="5214" spans="90:93" ht="16.5">
      <c r="CL5214" s="352"/>
      <c r="CM5214" s="353"/>
      <c r="CN5214" s="354"/>
      <c r="CO5214" s="354"/>
    </row>
    <row r="5215" spans="90:93" ht="16.5">
      <c r="CL5215" s="352"/>
      <c r="CM5215" s="353"/>
      <c r="CN5215" s="354"/>
      <c r="CO5215" s="354"/>
    </row>
    <row r="5216" spans="90:93" ht="16.5">
      <c r="CL5216" s="352"/>
      <c r="CM5216" s="353"/>
      <c r="CN5216" s="354"/>
      <c r="CO5216" s="354"/>
    </row>
    <row r="5217" spans="90:93" ht="16.5">
      <c r="CL5217" s="352"/>
      <c r="CM5217" s="353"/>
      <c r="CN5217" s="354"/>
      <c r="CO5217" s="354"/>
    </row>
    <row r="5218" spans="90:93" ht="16.5">
      <c r="CL5218" s="352"/>
      <c r="CM5218" s="353"/>
      <c r="CN5218" s="354"/>
      <c r="CO5218" s="354"/>
    </row>
    <row r="5219" spans="90:93" ht="16.5">
      <c r="CL5219" s="352"/>
      <c r="CM5219" s="353"/>
      <c r="CN5219" s="354"/>
      <c r="CO5219" s="354"/>
    </row>
    <row r="5220" spans="90:93" ht="16.5">
      <c r="CL5220" s="352"/>
      <c r="CM5220" s="353"/>
      <c r="CN5220" s="354"/>
      <c r="CO5220" s="354"/>
    </row>
    <row r="5221" spans="90:93" ht="16.5">
      <c r="CL5221" s="352"/>
      <c r="CM5221" s="353"/>
      <c r="CN5221" s="354"/>
      <c r="CO5221" s="354"/>
    </row>
    <row r="5222" spans="90:93" ht="16.5">
      <c r="CL5222" s="352"/>
      <c r="CM5222" s="353"/>
      <c r="CN5222" s="354"/>
      <c r="CO5222" s="354"/>
    </row>
    <row r="5223" spans="90:93" ht="16.5">
      <c r="CL5223" s="352"/>
      <c r="CM5223" s="353"/>
      <c r="CN5223" s="354"/>
      <c r="CO5223" s="354"/>
    </row>
    <row r="5224" spans="90:93" ht="16.5">
      <c r="CL5224" s="352"/>
      <c r="CM5224" s="353"/>
      <c r="CN5224" s="354"/>
      <c r="CO5224" s="354"/>
    </row>
    <row r="5225" spans="90:93" ht="16.5">
      <c r="CL5225" s="352"/>
      <c r="CM5225" s="353"/>
      <c r="CN5225" s="354"/>
      <c r="CO5225" s="354"/>
    </row>
    <row r="5226" spans="90:93" ht="16.5">
      <c r="CL5226" s="352"/>
      <c r="CM5226" s="353"/>
      <c r="CN5226" s="354"/>
      <c r="CO5226" s="354"/>
    </row>
    <row r="5227" spans="90:93" ht="16.5">
      <c r="CL5227" s="352"/>
      <c r="CM5227" s="353"/>
      <c r="CN5227" s="354"/>
      <c r="CO5227" s="354"/>
    </row>
    <row r="5228" spans="90:93" ht="16.5">
      <c r="CL5228" s="352"/>
      <c r="CM5228" s="353"/>
      <c r="CN5228" s="354"/>
      <c r="CO5228" s="354"/>
    </row>
    <row r="5229" spans="90:93" ht="16.5">
      <c r="CL5229" s="352"/>
      <c r="CM5229" s="353"/>
      <c r="CN5229" s="354"/>
      <c r="CO5229" s="354"/>
    </row>
    <row r="5230" spans="90:93" ht="16.5">
      <c r="CL5230" s="352"/>
      <c r="CM5230" s="353"/>
      <c r="CN5230" s="354"/>
      <c r="CO5230" s="354"/>
    </row>
    <row r="5231" spans="90:93" ht="16.5">
      <c r="CL5231" s="352"/>
      <c r="CM5231" s="353"/>
      <c r="CN5231" s="354"/>
      <c r="CO5231" s="354"/>
    </row>
    <row r="5232" spans="90:93" ht="16.5">
      <c r="CL5232" s="352"/>
      <c r="CM5232" s="353"/>
      <c r="CN5232" s="354"/>
      <c r="CO5232" s="354"/>
    </row>
    <row r="5233" spans="90:93" ht="16.5">
      <c r="CL5233" s="352"/>
      <c r="CM5233" s="353"/>
      <c r="CN5233" s="354"/>
      <c r="CO5233" s="354"/>
    </row>
    <row r="5234" spans="90:93" ht="16.5">
      <c r="CL5234" s="352"/>
      <c r="CM5234" s="353"/>
      <c r="CN5234" s="354"/>
      <c r="CO5234" s="354"/>
    </row>
    <row r="5235" spans="90:93" ht="16.5">
      <c r="CL5235" s="352"/>
      <c r="CM5235" s="353"/>
      <c r="CN5235" s="354"/>
      <c r="CO5235" s="354"/>
    </row>
    <row r="5236" spans="90:93" ht="16.5">
      <c r="CL5236" s="352"/>
      <c r="CM5236" s="353"/>
      <c r="CN5236" s="354"/>
      <c r="CO5236" s="354"/>
    </row>
    <row r="5237" spans="90:93" ht="16.5">
      <c r="CL5237" s="352"/>
      <c r="CM5237" s="353"/>
      <c r="CN5237" s="354"/>
      <c r="CO5237" s="354"/>
    </row>
    <row r="5238" spans="90:93" ht="16.5">
      <c r="CL5238" s="352"/>
      <c r="CM5238" s="353"/>
      <c r="CN5238" s="354"/>
      <c r="CO5238" s="354"/>
    </row>
    <row r="5239" spans="90:93" ht="16.5">
      <c r="CL5239" s="352"/>
      <c r="CM5239" s="353"/>
      <c r="CN5239" s="354"/>
      <c r="CO5239" s="354"/>
    </row>
    <row r="5240" spans="90:93" ht="16.5">
      <c r="CL5240" s="352"/>
      <c r="CM5240" s="353"/>
      <c r="CN5240" s="354"/>
      <c r="CO5240" s="354"/>
    </row>
    <row r="5241" spans="90:93" ht="16.5">
      <c r="CL5241" s="352"/>
      <c r="CM5241" s="353"/>
      <c r="CN5241" s="354"/>
      <c r="CO5241" s="354"/>
    </row>
    <row r="5242" spans="90:93" ht="16.5">
      <c r="CL5242" s="352"/>
      <c r="CM5242" s="353"/>
      <c r="CN5242" s="354"/>
      <c r="CO5242" s="354"/>
    </row>
    <row r="5243" spans="90:93" ht="16.5">
      <c r="CL5243" s="352"/>
      <c r="CM5243" s="353"/>
      <c r="CN5243" s="354"/>
      <c r="CO5243" s="354"/>
    </row>
    <row r="5244" spans="90:93" ht="16.5">
      <c r="CL5244" s="352"/>
      <c r="CM5244" s="353"/>
      <c r="CN5244" s="354"/>
      <c r="CO5244" s="354"/>
    </row>
    <row r="5245" spans="90:93" ht="16.5">
      <c r="CL5245" s="352"/>
      <c r="CM5245" s="353"/>
      <c r="CN5245" s="354"/>
      <c r="CO5245" s="354"/>
    </row>
    <row r="5246" spans="90:93" ht="16.5">
      <c r="CL5246" s="352"/>
      <c r="CM5246" s="353"/>
      <c r="CN5246" s="354"/>
      <c r="CO5246" s="354"/>
    </row>
    <row r="5247" spans="90:93" ht="16.5">
      <c r="CL5247" s="352"/>
      <c r="CM5247" s="353"/>
      <c r="CN5247" s="354"/>
      <c r="CO5247" s="354"/>
    </row>
    <row r="5248" spans="90:93" ht="16.5">
      <c r="CL5248" s="352"/>
      <c r="CM5248" s="353"/>
      <c r="CN5248" s="354"/>
      <c r="CO5248" s="354"/>
    </row>
    <row r="5249" spans="90:93" ht="16.5">
      <c r="CL5249" s="352"/>
      <c r="CM5249" s="353"/>
      <c r="CN5249" s="354"/>
      <c r="CO5249" s="354"/>
    </row>
    <row r="5250" spans="90:93" ht="16.5">
      <c r="CL5250" s="352"/>
      <c r="CM5250" s="353"/>
      <c r="CN5250" s="354"/>
      <c r="CO5250" s="354"/>
    </row>
    <row r="5251" spans="90:93" ht="16.5">
      <c r="CL5251" s="352"/>
      <c r="CM5251" s="353"/>
      <c r="CN5251" s="354"/>
      <c r="CO5251" s="354"/>
    </row>
    <row r="5252" spans="90:93" ht="16.5">
      <c r="CL5252" s="352"/>
      <c r="CM5252" s="353"/>
      <c r="CN5252" s="354"/>
      <c r="CO5252" s="354"/>
    </row>
    <row r="5253" spans="90:93" ht="16.5">
      <c r="CL5253" s="352"/>
      <c r="CM5253" s="353"/>
      <c r="CN5253" s="354"/>
      <c r="CO5253" s="354"/>
    </row>
    <row r="5254" spans="90:93" ht="16.5">
      <c r="CL5254" s="352"/>
      <c r="CM5254" s="353"/>
      <c r="CN5254" s="354"/>
      <c r="CO5254" s="354"/>
    </row>
    <row r="5255" spans="90:93" ht="16.5">
      <c r="CL5255" s="352"/>
      <c r="CM5255" s="353"/>
      <c r="CN5255" s="354"/>
      <c r="CO5255" s="354"/>
    </row>
    <row r="5256" spans="90:93" ht="16.5">
      <c r="CL5256" s="352"/>
      <c r="CM5256" s="353"/>
      <c r="CN5256" s="354"/>
      <c r="CO5256" s="354"/>
    </row>
    <row r="5257" spans="90:93" ht="16.5">
      <c r="CL5257" s="352"/>
      <c r="CM5257" s="353"/>
      <c r="CN5257" s="354"/>
      <c r="CO5257" s="354"/>
    </row>
    <row r="5258" spans="90:93" ht="16.5">
      <c r="CL5258" s="352"/>
      <c r="CM5258" s="353"/>
      <c r="CN5258" s="354"/>
      <c r="CO5258" s="354"/>
    </row>
    <row r="5259" spans="90:93" ht="16.5">
      <c r="CL5259" s="352"/>
      <c r="CM5259" s="353"/>
      <c r="CN5259" s="354"/>
      <c r="CO5259" s="354"/>
    </row>
    <row r="5260" spans="90:93" ht="16.5">
      <c r="CL5260" s="352"/>
      <c r="CM5260" s="353"/>
      <c r="CN5260" s="354"/>
      <c r="CO5260" s="354"/>
    </row>
    <row r="5261" spans="90:93" ht="16.5">
      <c r="CL5261" s="352"/>
      <c r="CM5261" s="353"/>
      <c r="CN5261" s="354"/>
      <c r="CO5261" s="354"/>
    </row>
    <row r="5262" spans="90:93" ht="16.5">
      <c r="CL5262" s="352"/>
      <c r="CM5262" s="353"/>
      <c r="CN5262" s="354"/>
      <c r="CO5262" s="354"/>
    </row>
    <row r="5263" spans="90:93" ht="16.5">
      <c r="CL5263" s="352"/>
      <c r="CM5263" s="353"/>
      <c r="CN5263" s="354"/>
      <c r="CO5263" s="354"/>
    </row>
    <row r="5264" spans="90:93" ht="16.5">
      <c r="CL5264" s="352"/>
      <c r="CM5264" s="353"/>
      <c r="CN5264" s="354"/>
      <c r="CO5264" s="354"/>
    </row>
    <row r="5265" spans="90:93" ht="16.5">
      <c r="CL5265" s="352"/>
      <c r="CM5265" s="353"/>
      <c r="CN5265" s="354"/>
      <c r="CO5265" s="354"/>
    </row>
    <row r="5266" spans="90:93" ht="16.5">
      <c r="CL5266" s="352"/>
      <c r="CM5266" s="353"/>
      <c r="CN5266" s="354"/>
      <c r="CO5266" s="354"/>
    </row>
    <row r="5267" spans="90:93" ht="16.5">
      <c r="CL5267" s="352"/>
      <c r="CM5267" s="353"/>
      <c r="CN5267" s="354"/>
      <c r="CO5267" s="354"/>
    </row>
    <row r="5268" spans="90:93" ht="16.5">
      <c r="CL5268" s="352"/>
      <c r="CM5268" s="353"/>
      <c r="CN5268" s="354"/>
      <c r="CO5268" s="354"/>
    </row>
    <row r="5269" spans="90:93" ht="16.5">
      <c r="CL5269" s="352"/>
      <c r="CM5269" s="353"/>
      <c r="CN5269" s="354"/>
      <c r="CO5269" s="354"/>
    </row>
    <row r="5270" spans="90:93" ht="16.5">
      <c r="CL5270" s="352"/>
      <c r="CM5270" s="353"/>
      <c r="CN5270" s="354"/>
      <c r="CO5270" s="354"/>
    </row>
    <row r="5271" spans="90:93" ht="16.5">
      <c r="CL5271" s="352"/>
      <c r="CM5271" s="353"/>
      <c r="CN5271" s="354"/>
      <c r="CO5271" s="354"/>
    </row>
    <row r="5272" spans="90:93" ht="16.5">
      <c r="CL5272" s="352"/>
      <c r="CM5272" s="353"/>
      <c r="CN5272" s="354"/>
      <c r="CO5272" s="354"/>
    </row>
    <row r="5273" spans="90:93" ht="16.5">
      <c r="CL5273" s="352"/>
      <c r="CM5273" s="353"/>
      <c r="CN5273" s="354"/>
      <c r="CO5273" s="354"/>
    </row>
    <row r="5274" spans="90:93" ht="16.5">
      <c r="CL5274" s="352"/>
      <c r="CM5274" s="353"/>
      <c r="CN5274" s="354"/>
      <c r="CO5274" s="354"/>
    </row>
    <row r="5275" spans="90:93" ht="16.5">
      <c r="CL5275" s="352"/>
      <c r="CM5275" s="353"/>
      <c r="CN5275" s="354"/>
      <c r="CO5275" s="354"/>
    </row>
    <row r="5276" spans="90:93" ht="16.5">
      <c r="CL5276" s="352"/>
      <c r="CM5276" s="353"/>
      <c r="CN5276" s="354"/>
      <c r="CO5276" s="354"/>
    </row>
    <row r="5277" spans="90:93" ht="16.5">
      <c r="CL5277" s="352"/>
      <c r="CM5277" s="353"/>
      <c r="CN5277" s="354"/>
      <c r="CO5277" s="354"/>
    </row>
    <row r="5278" spans="90:93" ht="16.5">
      <c r="CL5278" s="352"/>
      <c r="CM5278" s="353"/>
      <c r="CN5278" s="354"/>
      <c r="CO5278" s="354"/>
    </row>
    <row r="5279" spans="90:93" ht="16.5">
      <c r="CL5279" s="352"/>
      <c r="CM5279" s="353"/>
      <c r="CN5279" s="354"/>
      <c r="CO5279" s="354"/>
    </row>
    <row r="5280" spans="90:93" ht="16.5">
      <c r="CL5280" s="352"/>
      <c r="CM5280" s="353"/>
      <c r="CN5280" s="354"/>
      <c r="CO5280" s="354"/>
    </row>
    <row r="5281" spans="90:93" ht="16.5">
      <c r="CL5281" s="352"/>
      <c r="CM5281" s="353"/>
      <c r="CN5281" s="354"/>
      <c r="CO5281" s="354"/>
    </row>
    <row r="5282" spans="90:93" ht="16.5">
      <c r="CL5282" s="352"/>
      <c r="CM5282" s="353"/>
      <c r="CN5282" s="354"/>
      <c r="CO5282" s="354"/>
    </row>
    <row r="5283" spans="90:93" ht="16.5">
      <c r="CL5283" s="352"/>
      <c r="CM5283" s="353"/>
      <c r="CN5283" s="354"/>
      <c r="CO5283" s="354"/>
    </row>
    <row r="5284" spans="90:93" ht="16.5">
      <c r="CL5284" s="352"/>
      <c r="CM5284" s="353"/>
      <c r="CN5284" s="354"/>
      <c r="CO5284" s="354"/>
    </row>
    <row r="5285" spans="90:93" ht="16.5">
      <c r="CL5285" s="352"/>
      <c r="CM5285" s="353"/>
      <c r="CN5285" s="354"/>
      <c r="CO5285" s="354"/>
    </row>
    <row r="5286" spans="90:93" ht="16.5">
      <c r="CL5286" s="352"/>
      <c r="CM5286" s="353"/>
      <c r="CN5286" s="354"/>
      <c r="CO5286" s="354"/>
    </row>
    <row r="5287" spans="90:93" ht="16.5">
      <c r="CL5287" s="352"/>
      <c r="CM5287" s="353"/>
      <c r="CN5287" s="354"/>
      <c r="CO5287" s="354"/>
    </row>
    <row r="5288" spans="90:93" ht="16.5">
      <c r="CL5288" s="352"/>
      <c r="CM5288" s="353"/>
      <c r="CN5288" s="354"/>
      <c r="CO5288" s="354"/>
    </row>
    <row r="5289" spans="90:93" ht="16.5">
      <c r="CL5289" s="352"/>
      <c r="CM5289" s="353"/>
      <c r="CN5289" s="354"/>
      <c r="CO5289" s="354"/>
    </row>
    <row r="5290" spans="90:93" ht="16.5">
      <c r="CL5290" s="352"/>
      <c r="CM5290" s="353"/>
      <c r="CN5290" s="354"/>
      <c r="CO5290" s="354"/>
    </row>
    <row r="5291" spans="90:93" ht="16.5">
      <c r="CL5291" s="352"/>
      <c r="CM5291" s="353"/>
      <c r="CN5291" s="354"/>
      <c r="CO5291" s="354"/>
    </row>
    <row r="5292" spans="90:93" ht="16.5">
      <c r="CL5292" s="352"/>
      <c r="CM5292" s="353"/>
      <c r="CN5292" s="354"/>
      <c r="CO5292" s="354"/>
    </row>
    <row r="5293" spans="90:93" ht="16.5">
      <c r="CL5293" s="352"/>
      <c r="CM5293" s="353"/>
      <c r="CN5293" s="354"/>
      <c r="CO5293" s="354"/>
    </row>
    <row r="5294" spans="90:93" ht="16.5">
      <c r="CL5294" s="352"/>
      <c r="CM5294" s="353"/>
      <c r="CN5294" s="354"/>
      <c r="CO5294" s="354"/>
    </row>
    <row r="5295" spans="90:93" ht="16.5">
      <c r="CL5295" s="352"/>
      <c r="CM5295" s="353"/>
      <c r="CN5295" s="354"/>
      <c r="CO5295" s="354"/>
    </row>
    <row r="5296" spans="90:93" ht="16.5">
      <c r="CL5296" s="352"/>
      <c r="CM5296" s="353"/>
      <c r="CN5296" s="354"/>
      <c r="CO5296" s="354"/>
    </row>
    <row r="5297" spans="90:93" ht="16.5">
      <c r="CL5297" s="352"/>
      <c r="CM5297" s="353"/>
      <c r="CN5297" s="354"/>
      <c r="CO5297" s="354"/>
    </row>
    <row r="5298" spans="90:93" ht="16.5">
      <c r="CL5298" s="352"/>
      <c r="CM5298" s="353"/>
      <c r="CN5298" s="354"/>
      <c r="CO5298" s="354"/>
    </row>
    <row r="5299" spans="90:93" ht="16.5">
      <c r="CL5299" s="352"/>
      <c r="CM5299" s="353"/>
      <c r="CN5299" s="354"/>
      <c r="CO5299" s="354"/>
    </row>
    <row r="5300" spans="90:93" ht="16.5">
      <c r="CL5300" s="352"/>
      <c r="CM5300" s="353"/>
      <c r="CN5300" s="354"/>
      <c r="CO5300" s="354"/>
    </row>
    <row r="5301" spans="90:93" ht="16.5">
      <c r="CL5301" s="352"/>
      <c r="CM5301" s="353"/>
      <c r="CN5301" s="354"/>
      <c r="CO5301" s="354"/>
    </row>
    <row r="5302" spans="90:93" ht="16.5">
      <c r="CL5302" s="352"/>
      <c r="CM5302" s="353"/>
      <c r="CN5302" s="354"/>
      <c r="CO5302" s="354"/>
    </row>
    <row r="5303" spans="90:93" ht="16.5">
      <c r="CL5303" s="352"/>
      <c r="CM5303" s="353"/>
      <c r="CN5303" s="354"/>
      <c r="CO5303" s="354"/>
    </row>
    <row r="5304" spans="90:93" ht="16.5">
      <c r="CL5304" s="352"/>
      <c r="CM5304" s="353"/>
      <c r="CN5304" s="354"/>
      <c r="CO5304" s="354"/>
    </row>
    <row r="5305" spans="90:93" ht="16.5">
      <c r="CL5305" s="352"/>
      <c r="CM5305" s="353"/>
      <c r="CN5305" s="354"/>
      <c r="CO5305" s="354"/>
    </row>
    <row r="5306" spans="90:93" ht="16.5">
      <c r="CL5306" s="352"/>
      <c r="CM5306" s="353"/>
      <c r="CN5306" s="354"/>
      <c r="CO5306" s="354"/>
    </row>
    <row r="5307" spans="90:93" ht="16.5">
      <c r="CL5307" s="352"/>
      <c r="CM5307" s="353"/>
      <c r="CN5307" s="354"/>
      <c r="CO5307" s="354"/>
    </row>
    <row r="5308" spans="90:93" ht="16.5">
      <c r="CL5308" s="352"/>
      <c r="CM5308" s="353"/>
      <c r="CN5308" s="354"/>
      <c r="CO5308" s="354"/>
    </row>
    <row r="5309" spans="90:93" ht="16.5">
      <c r="CL5309" s="352"/>
      <c r="CM5309" s="353"/>
      <c r="CN5309" s="354"/>
      <c r="CO5309" s="354"/>
    </row>
    <row r="5310" spans="90:93" ht="16.5">
      <c r="CL5310" s="352"/>
      <c r="CM5310" s="353"/>
      <c r="CN5310" s="354"/>
      <c r="CO5310" s="354"/>
    </row>
    <row r="5311" spans="90:93" ht="16.5">
      <c r="CL5311" s="352"/>
      <c r="CM5311" s="353"/>
      <c r="CN5311" s="354"/>
      <c r="CO5311" s="354"/>
    </row>
    <row r="5312" spans="90:93" ht="16.5">
      <c r="CL5312" s="352"/>
      <c r="CM5312" s="353"/>
      <c r="CN5312" s="354"/>
      <c r="CO5312" s="354"/>
    </row>
    <row r="5313" spans="90:93" ht="16.5">
      <c r="CL5313" s="352"/>
      <c r="CM5313" s="353"/>
      <c r="CN5313" s="354"/>
      <c r="CO5313" s="354"/>
    </row>
    <row r="5314" spans="90:93" ht="16.5">
      <c r="CL5314" s="352"/>
      <c r="CM5314" s="353"/>
      <c r="CN5314" s="354"/>
      <c r="CO5314" s="354"/>
    </row>
    <row r="5315" spans="90:93" ht="16.5">
      <c r="CL5315" s="352"/>
      <c r="CM5315" s="353"/>
      <c r="CN5315" s="354"/>
      <c r="CO5315" s="354"/>
    </row>
    <row r="5316" spans="90:93" ht="16.5">
      <c r="CL5316" s="352"/>
      <c r="CM5316" s="353"/>
      <c r="CN5316" s="354"/>
      <c r="CO5316" s="354"/>
    </row>
    <row r="5317" spans="90:93" ht="16.5">
      <c r="CL5317" s="352"/>
      <c r="CM5317" s="353"/>
      <c r="CN5317" s="354"/>
      <c r="CO5317" s="354"/>
    </row>
    <row r="5318" spans="90:93" ht="16.5">
      <c r="CL5318" s="352"/>
      <c r="CM5318" s="353"/>
      <c r="CN5318" s="354"/>
      <c r="CO5318" s="354"/>
    </row>
    <row r="5319" spans="90:93" ht="16.5">
      <c r="CL5319" s="352"/>
      <c r="CM5319" s="353"/>
      <c r="CN5319" s="354"/>
      <c r="CO5319" s="354"/>
    </row>
    <row r="5320" spans="90:93" ht="16.5">
      <c r="CL5320" s="352"/>
      <c r="CM5320" s="353"/>
      <c r="CN5320" s="354"/>
      <c r="CO5320" s="354"/>
    </row>
    <row r="5321" spans="90:93" ht="16.5">
      <c r="CL5321" s="352"/>
      <c r="CM5321" s="353"/>
      <c r="CN5321" s="354"/>
      <c r="CO5321" s="354"/>
    </row>
    <row r="5322" spans="90:93" ht="16.5">
      <c r="CL5322" s="352"/>
      <c r="CM5322" s="353"/>
      <c r="CN5322" s="354"/>
      <c r="CO5322" s="354"/>
    </row>
    <row r="5323" spans="90:93" ht="16.5">
      <c r="CL5323" s="352"/>
      <c r="CM5323" s="353"/>
      <c r="CN5323" s="354"/>
      <c r="CO5323" s="354"/>
    </row>
    <row r="5324" spans="90:93" ht="16.5">
      <c r="CL5324" s="352"/>
      <c r="CM5324" s="353"/>
      <c r="CN5324" s="354"/>
      <c r="CO5324" s="354"/>
    </row>
    <row r="5325" spans="90:93" ht="16.5">
      <c r="CL5325" s="352"/>
      <c r="CM5325" s="353"/>
      <c r="CN5325" s="354"/>
      <c r="CO5325" s="354"/>
    </row>
    <row r="5326" spans="90:93" ht="16.5">
      <c r="CL5326" s="352"/>
      <c r="CM5326" s="353"/>
      <c r="CN5326" s="354"/>
      <c r="CO5326" s="354"/>
    </row>
    <row r="5327" spans="90:93" ht="16.5">
      <c r="CL5327" s="352"/>
      <c r="CM5327" s="353"/>
      <c r="CN5327" s="354"/>
      <c r="CO5327" s="354"/>
    </row>
    <row r="5328" spans="90:93" ht="16.5">
      <c r="CL5328" s="352"/>
      <c r="CM5328" s="353"/>
      <c r="CN5328" s="354"/>
      <c r="CO5328" s="354"/>
    </row>
    <row r="5329" spans="90:93" ht="16.5">
      <c r="CL5329" s="352"/>
      <c r="CM5329" s="353"/>
      <c r="CN5329" s="354"/>
      <c r="CO5329" s="354"/>
    </row>
    <row r="5330" spans="90:93" ht="16.5">
      <c r="CL5330" s="352"/>
      <c r="CM5330" s="353"/>
      <c r="CN5330" s="354"/>
      <c r="CO5330" s="354"/>
    </row>
    <row r="5331" spans="90:93" ht="16.5">
      <c r="CL5331" s="352"/>
      <c r="CM5331" s="353"/>
      <c r="CN5331" s="354"/>
      <c r="CO5331" s="354"/>
    </row>
    <row r="5332" spans="90:93" ht="16.5">
      <c r="CL5332" s="352"/>
      <c r="CM5332" s="353"/>
      <c r="CN5332" s="354"/>
      <c r="CO5332" s="354"/>
    </row>
    <row r="5333" spans="90:93" ht="16.5">
      <c r="CL5333" s="352"/>
      <c r="CM5333" s="353"/>
      <c r="CN5333" s="354"/>
      <c r="CO5333" s="354"/>
    </row>
    <row r="5334" spans="90:93" ht="16.5">
      <c r="CL5334" s="352"/>
      <c r="CM5334" s="353"/>
      <c r="CN5334" s="354"/>
      <c r="CO5334" s="354"/>
    </row>
    <row r="5335" spans="90:93" ht="16.5">
      <c r="CL5335" s="352"/>
      <c r="CM5335" s="353"/>
      <c r="CN5335" s="354"/>
      <c r="CO5335" s="354"/>
    </row>
    <row r="5336" spans="90:93" ht="16.5">
      <c r="CL5336" s="352"/>
      <c r="CM5336" s="353"/>
      <c r="CN5336" s="354"/>
      <c r="CO5336" s="354"/>
    </row>
    <row r="5337" spans="90:93" ht="16.5">
      <c r="CL5337" s="352"/>
      <c r="CM5337" s="353"/>
      <c r="CN5337" s="354"/>
      <c r="CO5337" s="354"/>
    </row>
    <row r="5338" spans="90:93" ht="16.5">
      <c r="CL5338" s="352"/>
      <c r="CM5338" s="353"/>
      <c r="CN5338" s="354"/>
      <c r="CO5338" s="354"/>
    </row>
    <row r="5339" spans="90:93" ht="16.5">
      <c r="CL5339" s="352"/>
      <c r="CM5339" s="353"/>
      <c r="CN5339" s="354"/>
      <c r="CO5339" s="354"/>
    </row>
    <row r="5340" spans="90:93" ht="16.5">
      <c r="CL5340" s="352"/>
      <c r="CM5340" s="353"/>
      <c r="CN5340" s="354"/>
      <c r="CO5340" s="354"/>
    </row>
    <row r="5341" spans="90:93" ht="16.5">
      <c r="CL5341" s="352"/>
      <c r="CM5341" s="353"/>
      <c r="CN5341" s="354"/>
      <c r="CO5341" s="354"/>
    </row>
    <row r="5342" spans="90:93" ht="16.5">
      <c r="CL5342" s="352"/>
      <c r="CM5342" s="353"/>
      <c r="CN5342" s="354"/>
      <c r="CO5342" s="354"/>
    </row>
    <row r="5343" spans="90:93" ht="16.5">
      <c r="CL5343" s="352"/>
      <c r="CM5343" s="353"/>
      <c r="CN5343" s="354"/>
      <c r="CO5343" s="354"/>
    </row>
    <row r="5344" spans="90:93" ht="16.5">
      <c r="CL5344" s="352"/>
      <c r="CM5344" s="353"/>
      <c r="CN5344" s="354"/>
      <c r="CO5344" s="354"/>
    </row>
    <row r="5345" spans="90:93" ht="16.5">
      <c r="CL5345" s="352"/>
      <c r="CM5345" s="353"/>
      <c r="CN5345" s="354"/>
      <c r="CO5345" s="354"/>
    </row>
    <row r="5346" spans="90:93" ht="16.5">
      <c r="CL5346" s="352"/>
      <c r="CM5346" s="353"/>
      <c r="CN5346" s="354"/>
      <c r="CO5346" s="354"/>
    </row>
    <row r="5347" spans="90:93" ht="16.5">
      <c r="CL5347" s="352"/>
      <c r="CM5347" s="353"/>
      <c r="CN5347" s="354"/>
      <c r="CO5347" s="354"/>
    </row>
    <row r="5348" spans="90:93" ht="16.5">
      <c r="CL5348" s="352"/>
      <c r="CM5348" s="353"/>
      <c r="CN5348" s="354"/>
      <c r="CO5348" s="354"/>
    </row>
    <row r="5349" spans="90:93" ht="16.5">
      <c r="CL5349" s="352"/>
      <c r="CM5349" s="353"/>
      <c r="CN5349" s="354"/>
      <c r="CO5349" s="354"/>
    </row>
    <row r="5350" spans="90:93" ht="16.5">
      <c r="CL5350" s="352"/>
      <c r="CM5350" s="353"/>
      <c r="CN5350" s="354"/>
      <c r="CO5350" s="354"/>
    </row>
    <row r="5351" spans="90:93" ht="16.5">
      <c r="CL5351" s="352"/>
      <c r="CM5351" s="353"/>
      <c r="CN5351" s="354"/>
      <c r="CO5351" s="354"/>
    </row>
    <row r="5352" spans="90:93" ht="16.5">
      <c r="CL5352" s="352"/>
      <c r="CM5352" s="353"/>
      <c r="CN5352" s="354"/>
      <c r="CO5352" s="354"/>
    </row>
    <row r="5353" spans="90:93" ht="16.5">
      <c r="CL5353" s="352"/>
      <c r="CM5353" s="353"/>
      <c r="CN5353" s="354"/>
      <c r="CO5353" s="354"/>
    </row>
    <row r="5354" spans="90:93" ht="16.5">
      <c r="CL5354" s="352"/>
      <c r="CM5354" s="353"/>
      <c r="CN5354" s="354"/>
      <c r="CO5354" s="354"/>
    </row>
    <row r="5355" spans="90:93" ht="16.5">
      <c r="CL5355" s="352"/>
      <c r="CM5355" s="353"/>
      <c r="CN5355" s="354"/>
      <c r="CO5355" s="354"/>
    </row>
    <row r="5356" spans="90:93" ht="16.5">
      <c r="CL5356" s="352"/>
      <c r="CM5356" s="353"/>
      <c r="CN5356" s="354"/>
      <c r="CO5356" s="354"/>
    </row>
    <row r="5357" spans="90:93" ht="16.5">
      <c r="CL5357" s="352"/>
      <c r="CM5357" s="353"/>
      <c r="CN5357" s="354"/>
      <c r="CO5357" s="354"/>
    </row>
    <row r="5358" spans="90:93" ht="16.5">
      <c r="CL5358" s="352"/>
      <c r="CM5358" s="353"/>
      <c r="CN5358" s="354"/>
      <c r="CO5358" s="354"/>
    </row>
    <row r="5359" spans="90:93" ht="16.5">
      <c r="CL5359" s="352"/>
      <c r="CM5359" s="353"/>
      <c r="CN5359" s="354"/>
      <c r="CO5359" s="354"/>
    </row>
    <row r="5360" spans="90:93" ht="16.5">
      <c r="CL5360" s="352"/>
      <c r="CM5360" s="353"/>
      <c r="CN5360" s="354"/>
      <c r="CO5360" s="354"/>
    </row>
    <row r="5361" spans="90:93" ht="16.5">
      <c r="CL5361" s="352"/>
      <c r="CM5361" s="353"/>
      <c r="CN5361" s="354"/>
      <c r="CO5361" s="354"/>
    </row>
    <row r="5362" spans="90:93" ht="16.5">
      <c r="CL5362" s="352"/>
      <c r="CM5362" s="353"/>
      <c r="CN5362" s="354"/>
      <c r="CO5362" s="354"/>
    </row>
    <row r="5363" spans="90:93" ht="16.5">
      <c r="CL5363" s="352"/>
      <c r="CM5363" s="353"/>
      <c r="CN5363" s="354"/>
      <c r="CO5363" s="354"/>
    </row>
    <row r="5364" spans="90:93" ht="16.5">
      <c r="CL5364" s="352"/>
      <c r="CM5364" s="353"/>
      <c r="CN5364" s="354"/>
      <c r="CO5364" s="354"/>
    </row>
    <row r="5365" spans="90:93" ht="16.5">
      <c r="CL5365" s="352"/>
      <c r="CM5365" s="353"/>
      <c r="CN5365" s="354"/>
      <c r="CO5365" s="354"/>
    </row>
    <row r="5366" spans="90:93" ht="16.5">
      <c r="CL5366" s="352"/>
      <c r="CM5366" s="353"/>
      <c r="CN5366" s="354"/>
      <c r="CO5366" s="354"/>
    </row>
    <row r="5367" spans="90:93" ht="16.5">
      <c r="CL5367" s="352"/>
      <c r="CM5367" s="353"/>
      <c r="CN5367" s="354"/>
      <c r="CO5367" s="354"/>
    </row>
    <row r="5368" spans="90:93" ht="16.5">
      <c r="CL5368" s="352"/>
      <c r="CM5368" s="353"/>
      <c r="CN5368" s="354"/>
      <c r="CO5368" s="354"/>
    </row>
    <row r="5369" spans="90:93" ht="16.5">
      <c r="CL5369" s="352"/>
      <c r="CM5369" s="353"/>
      <c r="CN5369" s="354"/>
      <c r="CO5369" s="354"/>
    </row>
    <row r="5370" spans="90:93" ht="16.5">
      <c r="CL5370" s="352"/>
      <c r="CM5370" s="353"/>
      <c r="CN5370" s="354"/>
      <c r="CO5370" s="354"/>
    </row>
    <row r="5371" spans="90:93" ht="16.5">
      <c r="CL5371" s="352"/>
      <c r="CM5371" s="353"/>
      <c r="CN5371" s="354"/>
      <c r="CO5371" s="354"/>
    </row>
    <row r="5372" spans="90:93" ht="16.5">
      <c r="CL5372" s="352"/>
      <c r="CM5372" s="353"/>
      <c r="CN5372" s="354"/>
      <c r="CO5372" s="354"/>
    </row>
    <row r="5373" spans="90:93" ht="16.5">
      <c r="CL5373" s="352"/>
      <c r="CM5373" s="353"/>
      <c r="CN5373" s="354"/>
      <c r="CO5373" s="354"/>
    </row>
    <row r="5374" spans="90:93" ht="16.5">
      <c r="CL5374" s="352"/>
      <c r="CM5374" s="353"/>
      <c r="CN5374" s="354"/>
      <c r="CO5374" s="354"/>
    </row>
    <row r="5375" spans="90:93" ht="16.5">
      <c r="CL5375" s="352"/>
      <c r="CM5375" s="353"/>
      <c r="CN5375" s="354"/>
      <c r="CO5375" s="354"/>
    </row>
    <row r="5376" spans="90:93" ht="16.5">
      <c r="CL5376" s="352"/>
      <c r="CM5376" s="353"/>
      <c r="CN5376" s="354"/>
      <c r="CO5376" s="354"/>
    </row>
    <row r="5377" spans="90:93" ht="16.5">
      <c r="CL5377" s="352"/>
      <c r="CM5377" s="353"/>
      <c r="CN5377" s="354"/>
      <c r="CO5377" s="354"/>
    </row>
    <row r="5378" spans="90:93" ht="16.5">
      <c r="CL5378" s="352"/>
      <c r="CM5378" s="353"/>
      <c r="CN5378" s="354"/>
      <c r="CO5378" s="354"/>
    </row>
    <row r="5379" spans="90:93" ht="16.5">
      <c r="CL5379" s="352"/>
      <c r="CM5379" s="353"/>
      <c r="CN5379" s="354"/>
      <c r="CO5379" s="354"/>
    </row>
    <row r="5380" spans="90:93" ht="16.5">
      <c r="CL5380" s="352"/>
      <c r="CM5380" s="353"/>
      <c r="CN5380" s="354"/>
      <c r="CO5380" s="354"/>
    </row>
    <row r="5381" spans="90:93" ht="16.5">
      <c r="CL5381" s="352"/>
      <c r="CM5381" s="353"/>
      <c r="CN5381" s="354"/>
      <c r="CO5381" s="354"/>
    </row>
    <row r="5382" spans="90:93" ht="16.5">
      <c r="CL5382" s="352"/>
      <c r="CM5382" s="353"/>
      <c r="CN5382" s="354"/>
      <c r="CO5382" s="354"/>
    </row>
    <row r="5383" spans="90:93" ht="16.5">
      <c r="CL5383" s="352"/>
      <c r="CM5383" s="353"/>
      <c r="CN5383" s="354"/>
      <c r="CO5383" s="354"/>
    </row>
    <row r="5384" spans="90:93" ht="16.5">
      <c r="CL5384" s="352"/>
      <c r="CM5384" s="353"/>
      <c r="CN5384" s="354"/>
      <c r="CO5384" s="354"/>
    </row>
    <row r="5385" spans="90:93" ht="16.5">
      <c r="CL5385" s="352"/>
      <c r="CM5385" s="353"/>
      <c r="CN5385" s="354"/>
      <c r="CO5385" s="354"/>
    </row>
    <row r="5386" spans="90:93" ht="16.5">
      <c r="CL5386" s="352"/>
      <c r="CM5386" s="353"/>
      <c r="CN5386" s="354"/>
      <c r="CO5386" s="354"/>
    </row>
    <row r="5387" spans="90:93" ht="16.5">
      <c r="CL5387" s="352"/>
      <c r="CM5387" s="353"/>
      <c r="CN5387" s="354"/>
      <c r="CO5387" s="354"/>
    </row>
    <row r="5388" spans="90:93" ht="16.5">
      <c r="CL5388" s="352"/>
      <c r="CM5388" s="353"/>
      <c r="CN5388" s="354"/>
      <c r="CO5388" s="354"/>
    </row>
    <row r="5389" spans="90:93" ht="16.5">
      <c r="CL5389" s="352"/>
      <c r="CM5389" s="353"/>
      <c r="CN5389" s="354"/>
      <c r="CO5389" s="354"/>
    </row>
    <row r="5390" spans="90:93" ht="16.5">
      <c r="CL5390" s="352"/>
      <c r="CM5390" s="353"/>
      <c r="CN5390" s="354"/>
      <c r="CO5390" s="354"/>
    </row>
    <row r="5391" spans="90:93" ht="16.5">
      <c r="CL5391" s="352"/>
      <c r="CM5391" s="353"/>
      <c r="CN5391" s="354"/>
      <c r="CO5391" s="354"/>
    </row>
    <row r="5392" spans="90:93" ht="16.5">
      <c r="CL5392" s="352"/>
      <c r="CM5392" s="353"/>
      <c r="CN5392" s="354"/>
      <c r="CO5392" s="354"/>
    </row>
    <row r="5393" spans="90:93" ht="16.5">
      <c r="CL5393" s="352"/>
      <c r="CM5393" s="353"/>
      <c r="CN5393" s="354"/>
      <c r="CO5393" s="354"/>
    </row>
    <row r="5394" spans="90:93" ht="16.5">
      <c r="CL5394" s="352"/>
      <c r="CM5394" s="353"/>
      <c r="CN5394" s="354"/>
      <c r="CO5394" s="354"/>
    </row>
    <row r="5395" spans="90:93" ht="16.5">
      <c r="CL5395" s="352"/>
      <c r="CM5395" s="353"/>
      <c r="CN5395" s="354"/>
      <c r="CO5395" s="354"/>
    </row>
    <row r="5396" spans="90:93" ht="16.5">
      <c r="CL5396" s="352"/>
      <c r="CM5396" s="353"/>
      <c r="CN5396" s="354"/>
      <c r="CO5396" s="354"/>
    </row>
    <row r="5397" spans="90:93" ht="16.5">
      <c r="CL5397" s="352"/>
      <c r="CM5397" s="353"/>
      <c r="CN5397" s="354"/>
      <c r="CO5397" s="354"/>
    </row>
    <row r="5398" spans="90:93" ht="16.5">
      <c r="CL5398" s="352"/>
      <c r="CM5398" s="353"/>
      <c r="CN5398" s="354"/>
      <c r="CO5398" s="354"/>
    </row>
    <row r="5399" spans="90:93" ht="16.5">
      <c r="CL5399" s="352"/>
      <c r="CM5399" s="353"/>
      <c r="CN5399" s="354"/>
      <c r="CO5399" s="354"/>
    </row>
    <row r="5400" spans="90:93" ht="16.5">
      <c r="CL5400" s="352"/>
      <c r="CM5400" s="353"/>
      <c r="CN5400" s="354"/>
      <c r="CO5400" s="354"/>
    </row>
    <row r="5401" spans="90:93" ht="16.5">
      <c r="CL5401" s="352"/>
      <c r="CM5401" s="353"/>
      <c r="CN5401" s="354"/>
      <c r="CO5401" s="354"/>
    </row>
    <row r="5402" spans="90:93" ht="16.5">
      <c r="CL5402" s="352"/>
      <c r="CM5402" s="353"/>
      <c r="CN5402" s="354"/>
      <c r="CO5402" s="354"/>
    </row>
    <row r="5403" spans="90:93" ht="16.5">
      <c r="CL5403" s="352"/>
      <c r="CM5403" s="353"/>
      <c r="CN5403" s="354"/>
      <c r="CO5403" s="354"/>
    </row>
    <row r="5404" spans="90:93" ht="16.5">
      <c r="CL5404" s="352"/>
      <c r="CM5404" s="353"/>
      <c r="CN5404" s="354"/>
      <c r="CO5404" s="354"/>
    </row>
    <row r="5405" spans="90:93" ht="16.5">
      <c r="CL5405" s="352"/>
      <c r="CM5405" s="353"/>
      <c r="CN5405" s="354"/>
      <c r="CO5405" s="354"/>
    </row>
    <row r="5406" spans="90:93" ht="16.5">
      <c r="CL5406" s="352"/>
      <c r="CM5406" s="353"/>
      <c r="CN5406" s="354"/>
      <c r="CO5406" s="354"/>
    </row>
    <row r="5407" spans="90:93" ht="16.5">
      <c r="CL5407" s="352"/>
      <c r="CM5407" s="353"/>
      <c r="CN5407" s="354"/>
      <c r="CO5407" s="354"/>
    </row>
    <row r="5408" spans="90:93" ht="16.5">
      <c r="CL5408" s="352"/>
      <c r="CM5408" s="353"/>
      <c r="CN5408" s="354"/>
      <c r="CO5408" s="354"/>
    </row>
    <row r="5409" spans="90:93" ht="16.5">
      <c r="CL5409" s="352"/>
      <c r="CM5409" s="353"/>
      <c r="CN5409" s="354"/>
      <c r="CO5409" s="354"/>
    </row>
    <row r="5410" spans="90:93" ht="16.5">
      <c r="CL5410" s="352"/>
      <c r="CM5410" s="353"/>
      <c r="CN5410" s="354"/>
      <c r="CO5410" s="354"/>
    </row>
    <row r="5411" spans="90:93" ht="16.5">
      <c r="CL5411" s="352"/>
      <c r="CM5411" s="353"/>
      <c r="CN5411" s="354"/>
      <c r="CO5411" s="354"/>
    </row>
    <row r="5412" spans="90:93" ht="16.5">
      <c r="CL5412" s="352"/>
      <c r="CM5412" s="353"/>
      <c r="CN5412" s="354"/>
      <c r="CO5412" s="354"/>
    </row>
    <row r="5413" spans="90:93" ht="16.5">
      <c r="CL5413" s="352"/>
      <c r="CM5413" s="353"/>
      <c r="CN5413" s="354"/>
      <c r="CO5413" s="354"/>
    </row>
    <row r="5414" spans="90:93" ht="16.5">
      <c r="CL5414" s="352"/>
      <c r="CM5414" s="353"/>
      <c r="CN5414" s="354"/>
      <c r="CO5414" s="354"/>
    </row>
    <row r="5415" spans="90:93" ht="16.5">
      <c r="CL5415" s="352"/>
      <c r="CM5415" s="353"/>
      <c r="CN5415" s="354"/>
      <c r="CO5415" s="354"/>
    </row>
    <row r="5416" spans="90:93" ht="16.5">
      <c r="CL5416" s="352"/>
      <c r="CM5416" s="353"/>
      <c r="CN5416" s="354"/>
      <c r="CO5416" s="354"/>
    </row>
    <row r="5417" spans="90:93" ht="16.5">
      <c r="CL5417" s="352"/>
      <c r="CM5417" s="353"/>
      <c r="CN5417" s="354"/>
      <c r="CO5417" s="354"/>
    </row>
    <row r="5418" spans="90:93" ht="16.5">
      <c r="CL5418" s="352"/>
      <c r="CM5418" s="353"/>
      <c r="CN5418" s="354"/>
      <c r="CO5418" s="354"/>
    </row>
    <row r="5419" spans="90:93" ht="16.5">
      <c r="CL5419" s="352"/>
      <c r="CM5419" s="353"/>
      <c r="CN5419" s="354"/>
      <c r="CO5419" s="354"/>
    </row>
    <row r="5420" spans="90:93" ht="16.5">
      <c r="CL5420" s="352"/>
      <c r="CM5420" s="353"/>
      <c r="CN5420" s="354"/>
      <c r="CO5420" s="354"/>
    </row>
    <row r="5421" spans="90:93" ht="16.5">
      <c r="CL5421" s="352"/>
      <c r="CM5421" s="353"/>
      <c r="CN5421" s="354"/>
      <c r="CO5421" s="354"/>
    </row>
    <row r="5422" spans="90:93" ht="16.5">
      <c r="CL5422" s="352"/>
      <c r="CM5422" s="353"/>
      <c r="CN5422" s="354"/>
      <c r="CO5422" s="354"/>
    </row>
    <row r="5423" spans="90:93" ht="16.5">
      <c r="CL5423" s="352"/>
      <c r="CM5423" s="353"/>
      <c r="CN5423" s="354"/>
      <c r="CO5423" s="354"/>
    </row>
    <row r="5424" spans="90:93" ht="16.5">
      <c r="CL5424" s="352"/>
      <c r="CM5424" s="353"/>
      <c r="CN5424" s="354"/>
      <c r="CO5424" s="354"/>
    </row>
    <row r="5425" spans="90:93" ht="16.5">
      <c r="CL5425" s="352"/>
      <c r="CM5425" s="353"/>
      <c r="CN5425" s="354"/>
      <c r="CO5425" s="354"/>
    </row>
    <row r="5426" spans="90:93" ht="16.5">
      <c r="CL5426" s="352"/>
      <c r="CM5426" s="353"/>
      <c r="CN5426" s="354"/>
      <c r="CO5426" s="354"/>
    </row>
    <row r="5427" spans="90:93" ht="16.5">
      <c r="CL5427" s="352"/>
      <c r="CM5427" s="353"/>
      <c r="CN5427" s="354"/>
      <c r="CO5427" s="354"/>
    </row>
    <row r="5428" spans="90:93" ht="16.5">
      <c r="CL5428" s="352"/>
      <c r="CM5428" s="353"/>
      <c r="CN5428" s="354"/>
      <c r="CO5428" s="354"/>
    </row>
    <row r="5429" spans="90:93" ht="16.5">
      <c r="CL5429" s="352"/>
      <c r="CM5429" s="353"/>
      <c r="CN5429" s="354"/>
      <c r="CO5429" s="354"/>
    </row>
    <row r="5430" spans="90:93" ht="16.5">
      <c r="CL5430" s="352"/>
      <c r="CM5430" s="353"/>
      <c r="CN5430" s="354"/>
      <c r="CO5430" s="354"/>
    </row>
    <row r="5431" spans="90:93" ht="16.5">
      <c r="CL5431" s="352"/>
      <c r="CM5431" s="353"/>
      <c r="CN5431" s="354"/>
      <c r="CO5431" s="354"/>
    </row>
    <row r="5432" spans="90:93" ht="16.5">
      <c r="CL5432" s="352"/>
      <c r="CM5432" s="353"/>
      <c r="CN5432" s="354"/>
      <c r="CO5432" s="354"/>
    </row>
    <row r="5433" spans="90:93" ht="16.5">
      <c r="CL5433" s="352"/>
      <c r="CM5433" s="353"/>
      <c r="CN5433" s="354"/>
      <c r="CO5433" s="354"/>
    </row>
    <row r="5434" spans="90:93" ht="16.5">
      <c r="CL5434" s="352"/>
      <c r="CM5434" s="353"/>
      <c r="CN5434" s="354"/>
      <c r="CO5434" s="354"/>
    </row>
    <row r="5435" spans="90:93" ht="16.5">
      <c r="CL5435" s="352"/>
      <c r="CM5435" s="353"/>
      <c r="CN5435" s="354"/>
      <c r="CO5435" s="354"/>
    </row>
    <row r="5436" spans="90:93" ht="16.5">
      <c r="CL5436" s="352"/>
      <c r="CM5436" s="353"/>
      <c r="CN5436" s="354"/>
      <c r="CO5436" s="354"/>
    </row>
    <row r="5437" spans="90:93" ht="16.5">
      <c r="CL5437" s="352"/>
      <c r="CM5437" s="353"/>
      <c r="CN5437" s="354"/>
      <c r="CO5437" s="354"/>
    </row>
    <row r="5438" spans="90:93" ht="16.5">
      <c r="CL5438" s="352"/>
      <c r="CM5438" s="353"/>
      <c r="CN5438" s="354"/>
      <c r="CO5438" s="354"/>
    </row>
    <row r="5439" spans="90:93" ht="16.5">
      <c r="CL5439" s="352"/>
      <c r="CM5439" s="353"/>
      <c r="CN5439" s="354"/>
      <c r="CO5439" s="354"/>
    </row>
    <row r="5440" spans="90:93" ht="16.5">
      <c r="CL5440" s="352"/>
      <c r="CM5440" s="353"/>
      <c r="CN5440" s="354"/>
      <c r="CO5440" s="354"/>
    </row>
    <row r="5441" spans="90:93" ht="16.5">
      <c r="CL5441" s="352"/>
      <c r="CM5441" s="353"/>
      <c r="CN5441" s="354"/>
      <c r="CO5441" s="354"/>
    </row>
    <row r="5442" spans="90:93" ht="16.5">
      <c r="CL5442" s="352"/>
      <c r="CM5442" s="353"/>
      <c r="CN5442" s="354"/>
      <c r="CO5442" s="354"/>
    </row>
    <row r="5443" spans="90:93" ht="16.5">
      <c r="CL5443" s="352"/>
      <c r="CM5443" s="353"/>
      <c r="CN5443" s="354"/>
      <c r="CO5443" s="354"/>
    </row>
    <row r="5444" spans="90:93" ht="16.5">
      <c r="CL5444" s="352"/>
      <c r="CM5444" s="353"/>
      <c r="CN5444" s="354"/>
      <c r="CO5444" s="354"/>
    </row>
    <row r="5445" spans="90:93" ht="16.5">
      <c r="CL5445" s="352"/>
      <c r="CM5445" s="353"/>
      <c r="CN5445" s="354"/>
      <c r="CO5445" s="354"/>
    </row>
    <row r="5446" spans="90:93" ht="16.5">
      <c r="CL5446" s="352"/>
      <c r="CM5446" s="353"/>
      <c r="CN5446" s="354"/>
      <c r="CO5446" s="354"/>
    </row>
    <row r="5447" spans="90:93" ht="16.5">
      <c r="CL5447" s="352"/>
      <c r="CM5447" s="353"/>
      <c r="CN5447" s="354"/>
      <c r="CO5447" s="354"/>
    </row>
    <row r="5448" spans="90:93" ht="16.5">
      <c r="CL5448" s="352"/>
      <c r="CM5448" s="353"/>
      <c r="CN5448" s="354"/>
      <c r="CO5448" s="354"/>
    </row>
    <row r="5449" spans="90:93" ht="16.5">
      <c r="CL5449" s="352"/>
      <c r="CM5449" s="353"/>
      <c r="CN5449" s="354"/>
      <c r="CO5449" s="354"/>
    </row>
    <row r="5450" spans="90:93" ht="16.5">
      <c r="CL5450" s="352"/>
      <c r="CM5450" s="353"/>
      <c r="CN5450" s="354"/>
      <c r="CO5450" s="354"/>
    </row>
    <row r="5451" spans="90:93" ht="16.5">
      <c r="CL5451" s="352"/>
      <c r="CM5451" s="353"/>
      <c r="CN5451" s="354"/>
      <c r="CO5451" s="354"/>
    </row>
    <row r="5452" spans="90:93" ht="16.5">
      <c r="CL5452" s="352"/>
      <c r="CM5452" s="353"/>
      <c r="CN5452" s="354"/>
      <c r="CO5452" s="354"/>
    </row>
    <row r="5453" spans="90:93" ht="16.5">
      <c r="CL5453" s="352"/>
      <c r="CM5453" s="353"/>
      <c r="CN5453" s="354"/>
      <c r="CO5453" s="354"/>
    </row>
    <row r="5454" spans="90:93" ht="16.5">
      <c r="CL5454" s="352"/>
      <c r="CM5454" s="353"/>
      <c r="CN5454" s="354"/>
      <c r="CO5454" s="354"/>
    </row>
    <row r="5455" spans="90:93" ht="16.5">
      <c r="CL5455" s="352"/>
      <c r="CM5455" s="353"/>
      <c r="CN5455" s="354"/>
      <c r="CO5455" s="354"/>
    </row>
    <row r="5456" spans="90:93" ht="16.5">
      <c r="CL5456" s="352"/>
      <c r="CM5456" s="353"/>
      <c r="CN5456" s="354"/>
      <c r="CO5456" s="354"/>
    </row>
    <row r="5457" spans="90:93" ht="16.5">
      <c r="CL5457" s="352"/>
      <c r="CM5457" s="353"/>
      <c r="CN5457" s="354"/>
      <c r="CO5457" s="354"/>
    </row>
    <row r="5458" spans="90:93" ht="16.5">
      <c r="CL5458" s="352"/>
      <c r="CM5458" s="353"/>
      <c r="CN5458" s="354"/>
      <c r="CO5458" s="354"/>
    </row>
    <row r="5459" spans="90:93" ht="16.5">
      <c r="CL5459" s="352"/>
      <c r="CM5459" s="353"/>
      <c r="CN5459" s="354"/>
      <c r="CO5459" s="354"/>
    </row>
    <row r="5460" spans="90:93" ht="16.5">
      <c r="CL5460" s="352"/>
      <c r="CM5460" s="353"/>
      <c r="CN5460" s="354"/>
      <c r="CO5460" s="354"/>
    </row>
    <row r="5461" spans="90:93" ht="16.5">
      <c r="CL5461" s="352"/>
      <c r="CM5461" s="353"/>
      <c r="CN5461" s="354"/>
      <c r="CO5461" s="354"/>
    </row>
    <row r="5462" spans="90:93" ht="16.5">
      <c r="CL5462" s="352"/>
      <c r="CM5462" s="353"/>
      <c r="CN5462" s="354"/>
      <c r="CO5462" s="354"/>
    </row>
    <row r="5463" spans="90:93" ht="16.5">
      <c r="CL5463" s="352"/>
      <c r="CM5463" s="353"/>
      <c r="CN5463" s="354"/>
      <c r="CO5463" s="354"/>
    </row>
    <row r="5464" spans="90:93" ht="16.5">
      <c r="CL5464" s="352"/>
      <c r="CM5464" s="353"/>
      <c r="CN5464" s="354"/>
      <c r="CO5464" s="354"/>
    </row>
    <row r="5465" spans="90:93" ht="16.5">
      <c r="CL5465" s="352"/>
      <c r="CM5465" s="353"/>
      <c r="CN5465" s="354"/>
      <c r="CO5465" s="354"/>
    </row>
    <row r="5466" spans="90:93" ht="16.5">
      <c r="CL5466" s="352"/>
      <c r="CM5466" s="353"/>
      <c r="CN5466" s="354"/>
      <c r="CO5466" s="354"/>
    </row>
    <row r="5467" spans="90:93" ht="16.5">
      <c r="CL5467" s="352"/>
      <c r="CM5467" s="353"/>
      <c r="CN5467" s="354"/>
      <c r="CO5467" s="354"/>
    </row>
    <row r="5468" spans="90:93" ht="16.5">
      <c r="CL5468" s="352"/>
      <c r="CM5468" s="353"/>
      <c r="CN5468" s="354"/>
      <c r="CO5468" s="354"/>
    </row>
    <row r="5469" spans="90:93" ht="16.5">
      <c r="CL5469" s="352"/>
      <c r="CM5469" s="353"/>
      <c r="CN5469" s="354"/>
      <c r="CO5469" s="354"/>
    </row>
    <row r="5470" spans="90:93" ht="16.5">
      <c r="CL5470" s="352"/>
      <c r="CM5470" s="353"/>
      <c r="CN5470" s="354"/>
      <c r="CO5470" s="354"/>
    </row>
    <row r="5471" spans="90:93" ht="16.5">
      <c r="CL5471" s="352"/>
      <c r="CM5471" s="353"/>
      <c r="CN5471" s="354"/>
      <c r="CO5471" s="354"/>
    </row>
    <row r="5472" spans="90:93" ht="16.5">
      <c r="CL5472" s="352"/>
      <c r="CM5472" s="353"/>
      <c r="CN5472" s="354"/>
      <c r="CO5472" s="354"/>
    </row>
    <row r="5473" spans="90:93" ht="16.5">
      <c r="CL5473" s="352"/>
      <c r="CM5473" s="353"/>
      <c r="CN5473" s="354"/>
      <c r="CO5473" s="354"/>
    </row>
    <row r="5474" spans="90:93" ht="16.5">
      <c r="CL5474" s="352"/>
      <c r="CM5474" s="353"/>
      <c r="CN5474" s="354"/>
      <c r="CO5474" s="354"/>
    </row>
    <row r="5475" spans="90:93" ht="16.5">
      <c r="CL5475" s="352"/>
      <c r="CM5475" s="353"/>
      <c r="CN5475" s="354"/>
      <c r="CO5475" s="354"/>
    </row>
    <row r="5476" spans="90:93" ht="16.5">
      <c r="CL5476" s="352"/>
      <c r="CM5476" s="353"/>
      <c r="CN5476" s="354"/>
      <c r="CO5476" s="354"/>
    </row>
    <row r="5477" spans="90:93" ht="16.5">
      <c r="CL5477" s="352"/>
      <c r="CM5477" s="353"/>
      <c r="CN5477" s="354"/>
      <c r="CO5477" s="354"/>
    </row>
    <row r="5478" spans="90:93" ht="16.5">
      <c r="CL5478" s="352"/>
      <c r="CM5478" s="353"/>
      <c r="CN5478" s="354"/>
      <c r="CO5478" s="354"/>
    </row>
    <row r="5479" spans="90:93" ht="16.5">
      <c r="CL5479" s="352"/>
      <c r="CM5479" s="353"/>
      <c r="CN5479" s="354"/>
      <c r="CO5479" s="354"/>
    </row>
    <row r="5480" spans="90:93" ht="16.5">
      <c r="CL5480" s="352"/>
      <c r="CM5480" s="353"/>
      <c r="CN5480" s="354"/>
      <c r="CO5480" s="354"/>
    </row>
    <row r="5481" spans="90:93" ht="16.5">
      <c r="CL5481" s="352"/>
      <c r="CM5481" s="353"/>
      <c r="CN5481" s="354"/>
      <c r="CO5481" s="354"/>
    </row>
    <row r="5482" spans="90:93" ht="16.5">
      <c r="CL5482" s="352"/>
      <c r="CM5482" s="353"/>
      <c r="CN5482" s="354"/>
      <c r="CO5482" s="354"/>
    </row>
    <row r="5483" spans="90:93" ht="16.5">
      <c r="CL5483" s="352"/>
      <c r="CM5483" s="353"/>
      <c r="CN5483" s="354"/>
      <c r="CO5483" s="354"/>
    </row>
    <row r="5484" spans="90:93" ht="16.5">
      <c r="CL5484" s="352"/>
      <c r="CM5484" s="353"/>
      <c r="CN5484" s="354"/>
      <c r="CO5484" s="354"/>
    </row>
    <row r="5485" spans="90:93" ht="16.5">
      <c r="CL5485" s="352"/>
      <c r="CM5485" s="353"/>
      <c r="CN5485" s="354"/>
      <c r="CO5485" s="354"/>
    </row>
    <row r="5486" spans="90:93" ht="16.5">
      <c r="CL5486" s="352"/>
      <c r="CM5486" s="353"/>
      <c r="CN5486" s="354"/>
      <c r="CO5486" s="354"/>
    </row>
    <row r="5487" spans="90:93" ht="16.5">
      <c r="CL5487" s="352"/>
      <c r="CM5487" s="353"/>
      <c r="CN5487" s="354"/>
      <c r="CO5487" s="354"/>
    </row>
    <row r="5488" spans="90:93" ht="16.5">
      <c r="CL5488" s="352"/>
      <c r="CM5488" s="353"/>
      <c r="CN5488" s="354"/>
      <c r="CO5488" s="354"/>
    </row>
    <row r="5489" spans="90:93" ht="16.5">
      <c r="CL5489" s="352"/>
      <c r="CM5489" s="353"/>
      <c r="CN5489" s="354"/>
      <c r="CO5489" s="354"/>
    </row>
    <row r="5490" spans="90:93" ht="16.5">
      <c r="CL5490" s="352"/>
      <c r="CM5490" s="353"/>
      <c r="CN5490" s="354"/>
      <c r="CO5490" s="354"/>
    </row>
    <row r="5491" spans="90:93" ht="16.5">
      <c r="CL5491" s="352"/>
      <c r="CM5491" s="353"/>
      <c r="CN5491" s="354"/>
      <c r="CO5491" s="354"/>
    </row>
    <row r="5492" spans="90:93" ht="16.5">
      <c r="CL5492" s="352"/>
      <c r="CM5492" s="353"/>
      <c r="CN5492" s="354"/>
      <c r="CO5492" s="354"/>
    </row>
    <row r="5493" spans="90:93" ht="16.5">
      <c r="CL5493" s="352"/>
      <c r="CM5493" s="353"/>
      <c r="CN5493" s="354"/>
      <c r="CO5493" s="354"/>
    </row>
    <row r="5494" spans="90:93" ht="16.5">
      <c r="CL5494" s="352"/>
      <c r="CM5494" s="353"/>
      <c r="CN5494" s="354"/>
      <c r="CO5494" s="354"/>
    </row>
    <row r="5495" spans="90:93" ht="16.5">
      <c r="CL5495" s="352"/>
      <c r="CM5495" s="353"/>
      <c r="CN5495" s="354"/>
      <c r="CO5495" s="354"/>
    </row>
    <row r="5496" spans="90:93" ht="16.5">
      <c r="CL5496" s="352"/>
      <c r="CM5496" s="353"/>
      <c r="CN5496" s="354"/>
      <c r="CO5496" s="354"/>
    </row>
    <row r="5497" spans="90:93" ht="16.5">
      <c r="CL5497" s="352"/>
      <c r="CM5497" s="353"/>
      <c r="CN5497" s="354"/>
      <c r="CO5497" s="354"/>
    </row>
    <row r="5498" spans="90:93" ht="16.5">
      <c r="CL5498" s="352"/>
      <c r="CM5498" s="353"/>
      <c r="CN5498" s="354"/>
      <c r="CO5498" s="354"/>
    </row>
    <row r="5499" spans="90:93" ht="16.5">
      <c r="CL5499" s="352"/>
      <c r="CM5499" s="353"/>
      <c r="CN5499" s="354"/>
      <c r="CO5499" s="354"/>
    </row>
    <row r="5500" spans="90:93" ht="16.5">
      <c r="CL5500" s="352"/>
      <c r="CM5500" s="353"/>
      <c r="CN5500" s="354"/>
      <c r="CO5500" s="354"/>
    </row>
    <row r="5501" spans="90:93" ht="16.5">
      <c r="CL5501" s="352"/>
      <c r="CM5501" s="353"/>
      <c r="CN5501" s="354"/>
      <c r="CO5501" s="354"/>
    </row>
    <row r="5502" spans="90:93" ht="16.5">
      <c r="CL5502" s="352"/>
      <c r="CM5502" s="353"/>
      <c r="CN5502" s="354"/>
      <c r="CO5502" s="354"/>
    </row>
    <row r="5503" spans="90:93" ht="16.5">
      <c r="CL5503" s="352"/>
      <c r="CM5503" s="353"/>
      <c r="CN5503" s="354"/>
      <c r="CO5503" s="354"/>
    </row>
    <row r="5504" spans="90:93" ht="16.5">
      <c r="CL5504" s="352"/>
      <c r="CM5504" s="353"/>
      <c r="CN5504" s="354"/>
      <c r="CO5504" s="354"/>
    </row>
    <row r="5505" spans="90:93" ht="16.5">
      <c r="CL5505" s="352"/>
      <c r="CM5505" s="353"/>
      <c r="CN5505" s="354"/>
      <c r="CO5505" s="354"/>
    </row>
    <row r="5506" spans="90:93" ht="16.5">
      <c r="CL5506" s="352"/>
      <c r="CM5506" s="353"/>
      <c r="CN5506" s="354"/>
      <c r="CO5506" s="354"/>
    </row>
    <row r="5507" spans="90:93" ht="16.5">
      <c r="CL5507" s="352"/>
      <c r="CM5507" s="353"/>
      <c r="CN5507" s="354"/>
      <c r="CO5507" s="354"/>
    </row>
    <row r="5508" spans="90:93" ht="16.5">
      <c r="CL5508" s="352"/>
      <c r="CM5508" s="353"/>
      <c r="CN5508" s="354"/>
      <c r="CO5508" s="354"/>
    </row>
    <row r="5509" spans="90:93" ht="16.5">
      <c r="CL5509" s="352"/>
      <c r="CM5509" s="353"/>
      <c r="CN5509" s="354"/>
      <c r="CO5509" s="354"/>
    </row>
    <row r="5510" spans="90:93" ht="16.5">
      <c r="CL5510" s="352"/>
      <c r="CM5510" s="353"/>
      <c r="CN5510" s="354"/>
      <c r="CO5510" s="354"/>
    </row>
    <row r="5511" spans="90:93" ht="16.5">
      <c r="CL5511" s="352"/>
      <c r="CM5511" s="353"/>
      <c r="CN5511" s="354"/>
      <c r="CO5511" s="354"/>
    </row>
    <row r="5512" spans="90:93" ht="16.5">
      <c r="CL5512" s="352"/>
      <c r="CM5512" s="353"/>
      <c r="CN5512" s="354"/>
      <c r="CO5512" s="354"/>
    </row>
    <row r="5513" spans="90:93" ht="16.5">
      <c r="CL5513" s="352"/>
      <c r="CM5513" s="353"/>
      <c r="CN5513" s="354"/>
      <c r="CO5513" s="354"/>
    </row>
    <row r="5514" spans="90:93" ht="16.5">
      <c r="CL5514" s="352"/>
      <c r="CM5514" s="353"/>
      <c r="CN5514" s="354"/>
      <c r="CO5514" s="354"/>
    </row>
    <row r="5515" spans="90:93" ht="16.5">
      <c r="CL5515" s="352"/>
      <c r="CM5515" s="353"/>
      <c r="CN5515" s="354"/>
      <c r="CO5515" s="354"/>
    </row>
    <row r="5516" spans="90:93" ht="16.5">
      <c r="CL5516" s="352"/>
      <c r="CM5516" s="353"/>
      <c r="CN5516" s="354"/>
      <c r="CO5516" s="354"/>
    </row>
    <row r="5517" spans="90:93" ht="16.5">
      <c r="CL5517" s="352"/>
      <c r="CM5517" s="353"/>
      <c r="CN5517" s="354"/>
      <c r="CO5517" s="354"/>
    </row>
    <row r="5518" spans="90:93" ht="16.5">
      <c r="CL5518" s="352"/>
      <c r="CM5518" s="353"/>
      <c r="CN5518" s="354"/>
      <c r="CO5518" s="354"/>
    </row>
    <row r="5519" spans="90:93" ht="16.5">
      <c r="CL5519" s="352"/>
      <c r="CM5519" s="353"/>
      <c r="CN5519" s="354"/>
      <c r="CO5519" s="354"/>
    </row>
    <row r="5520" spans="90:93" ht="16.5">
      <c r="CL5520" s="352"/>
      <c r="CM5520" s="353"/>
      <c r="CN5520" s="354"/>
      <c r="CO5520" s="354"/>
    </row>
    <row r="5521" spans="90:93" ht="16.5">
      <c r="CL5521" s="352"/>
      <c r="CM5521" s="353"/>
      <c r="CN5521" s="354"/>
      <c r="CO5521" s="354"/>
    </row>
    <row r="5522" spans="90:93" ht="16.5">
      <c r="CL5522" s="352"/>
      <c r="CM5522" s="353"/>
      <c r="CN5522" s="354"/>
      <c r="CO5522" s="354"/>
    </row>
    <row r="5523" spans="90:93" ht="16.5">
      <c r="CL5523" s="352"/>
      <c r="CM5523" s="353"/>
      <c r="CN5523" s="354"/>
      <c r="CO5523" s="354"/>
    </row>
    <row r="5524" spans="90:93" ht="16.5">
      <c r="CL5524" s="352"/>
      <c r="CM5524" s="353"/>
      <c r="CN5524" s="354"/>
      <c r="CO5524" s="354"/>
    </row>
    <row r="5525" spans="90:93" ht="16.5">
      <c r="CL5525" s="352"/>
      <c r="CM5525" s="353"/>
      <c r="CN5525" s="354"/>
      <c r="CO5525" s="354"/>
    </row>
    <row r="5526" spans="90:93" ht="16.5">
      <c r="CL5526" s="352"/>
      <c r="CM5526" s="353"/>
      <c r="CN5526" s="354"/>
      <c r="CO5526" s="354"/>
    </row>
    <row r="5527" spans="90:93" ht="16.5">
      <c r="CL5527" s="352"/>
      <c r="CM5527" s="353"/>
      <c r="CN5527" s="354"/>
      <c r="CO5527" s="354"/>
    </row>
    <row r="5528" spans="90:93" ht="16.5">
      <c r="CL5528" s="352"/>
      <c r="CM5528" s="353"/>
      <c r="CN5528" s="354"/>
      <c r="CO5528" s="354"/>
    </row>
    <row r="5529" spans="90:93" ht="16.5">
      <c r="CL5529" s="352"/>
      <c r="CM5529" s="353"/>
      <c r="CN5529" s="354"/>
      <c r="CO5529" s="354"/>
    </row>
    <row r="5530" spans="90:93" ht="16.5">
      <c r="CL5530" s="352"/>
      <c r="CM5530" s="353"/>
      <c r="CN5530" s="354"/>
      <c r="CO5530" s="354"/>
    </row>
    <row r="5531" spans="90:93" ht="16.5">
      <c r="CL5531" s="352"/>
      <c r="CM5531" s="353"/>
      <c r="CN5531" s="354"/>
      <c r="CO5531" s="354"/>
    </row>
    <row r="5532" spans="90:93" ht="16.5">
      <c r="CL5532" s="352"/>
      <c r="CM5532" s="353"/>
      <c r="CN5532" s="354"/>
      <c r="CO5532" s="354"/>
    </row>
    <row r="5533" spans="90:93" ht="16.5">
      <c r="CL5533" s="352"/>
      <c r="CM5533" s="353"/>
      <c r="CN5533" s="354"/>
      <c r="CO5533" s="354"/>
    </row>
    <row r="5534" spans="90:93" ht="16.5">
      <c r="CL5534" s="352"/>
      <c r="CM5534" s="353"/>
      <c r="CN5534" s="354"/>
      <c r="CO5534" s="354"/>
    </row>
    <row r="5535" spans="90:93" ht="16.5">
      <c r="CL5535" s="352"/>
      <c r="CM5535" s="353"/>
      <c r="CN5535" s="354"/>
      <c r="CO5535" s="354"/>
    </row>
    <row r="5536" spans="90:93" ht="16.5">
      <c r="CL5536" s="352"/>
      <c r="CM5536" s="353"/>
      <c r="CN5536" s="354"/>
      <c r="CO5536" s="354"/>
    </row>
    <row r="5537" spans="90:93" ht="16.5">
      <c r="CL5537" s="352"/>
      <c r="CM5537" s="353"/>
      <c r="CN5537" s="354"/>
      <c r="CO5537" s="354"/>
    </row>
    <row r="5538" spans="90:93" ht="16.5">
      <c r="CL5538" s="352"/>
      <c r="CM5538" s="353"/>
      <c r="CN5538" s="354"/>
      <c r="CO5538" s="354"/>
    </row>
    <row r="5539" spans="90:93" ht="16.5">
      <c r="CL5539" s="352"/>
      <c r="CM5539" s="353"/>
      <c r="CN5539" s="354"/>
      <c r="CO5539" s="354"/>
    </row>
    <row r="5540" spans="90:93" ht="16.5">
      <c r="CL5540" s="352"/>
      <c r="CM5540" s="353"/>
      <c r="CN5540" s="354"/>
      <c r="CO5540" s="354"/>
    </row>
    <row r="5541" spans="90:93" ht="16.5">
      <c r="CL5541" s="352"/>
      <c r="CM5541" s="353"/>
      <c r="CN5541" s="354"/>
      <c r="CO5541" s="354"/>
    </row>
    <row r="5542" spans="90:93" ht="16.5">
      <c r="CL5542" s="352"/>
      <c r="CM5542" s="353"/>
      <c r="CN5542" s="354"/>
      <c r="CO5542" s="354"/>
    </row>
    <row r="5543" spans="90:93" ht="16.5">
      <c r="CL5543" s="352"/>
      <c r="CM5543" s="353"/>
      <c r="CN5543" s="354"/>
      <c r="CO5543" s="354"/>
    </row>
    <row r="5544" spans="90:93" ht="16.5">
      <c r="CL5544" s="352"/>
      <c r="CM5544" s="353"/>
      <c r="CN5544" s="354"/>
      <c r="CO5544" s="354"/>
    </row>
    <row r="5545" spans="90:93" ht="16.5">
      <c r="CL5545" s="352"/>
      <c r="CM5545" s="353"/>
      <c r="CN5545" s="354"/>
      <c r="CO5545" s="354"/>
    </row>
    <row r="5546" spans="90:93" ht="16.5">
      <c r="CL5546" s="352"/>
      <c r="CM5546" s="353"/>
      <c r="CN5546" s="354"/>
      <c r="CO5546" s="354"/>
    </row>
    <row r="5547" spans="90:93" ht="16.5">
      <c r="CL5547" s="352"/>
      <c r="CM5547" s="353"/>
      <c r="CN5547" s="354"/>
      <c r="CO5547" s="354"/>
    </row>
    <row r="5548" spans="90:93" ht="16.5">
      <c r="CL5548" s="352"/>
      <c r="CM5548" s="353"/>
      <c r="CN5548" s="354"/>
      <c r="CO5548" s="354"/>
    </row>
    <row r="5549" spans="90:93" ht="16.5">
      <c r="CL5549" s="352"/>
      <c r="CM5549" s="353"/>
      <c r="CN5549" s="354"/>
      <c r="CO5549" s="354"/>
    </row>
    <row r="5550" spans="90:93" ht="16.5">
      <c r="CL5550" s="352"/>
      <c r="CM5550" s="353"/>
      <c r="CN5550" s="354"/>
      <c r="CO5550" s="354"/>
    </row>
    <row r="5551" spans="90:93" ht="16.5">
      <c r="CL5551" s="352"/>
      <c r="CM5551" s="353"/>
      <c r="CN5551" s="354"/>
      <c r="CO5551" s="354"/>
    </row>
    <row r="5552" spans="90:93" ht="16.5">
      <c r="CL5552" s="352"/>
      <c r="CM5552" s="353"/>
      <c r="CN5552" s="354"/>
      <c r="CO5552" s="354"/>
    </row>
    <row r="5553" spans="90:93" ht="16.5">
      <c r="CL5553" s="352"/>
      <c r="CM5553" s="353"/>
      <c r="CN5553" s="354"/>
      <c r="CO5553" s="354"/>
    </row>
    <row r="5554" spans="90:93" ht="16.5">
      <c r="CL5554" s="352"/>
      <c r="CM5554" s="353"/>
      <c r="CN5554" s="354"/>
      <c r="CO5554" s="354"/>
    </row>
    <row r="5555" spans="90:93" ht="16.5">
      <c r="CL5555" s="352"/>
      <c r="CM5555" s="353"/>
      <c r="CN5555" s="354"/>
      <c r="CO5555" s="354"/>
    </row>
    <row r="5556" spans="90:93" ht="16.5">
      <c r="CL5556" s="352"/>
      <c r="CM5556" s="353"/>
      <c r="CN5556" s="354"/>
      <c r="CO5556" s="354"/>
    </row>
    <row r="5557" spans="90:93" ht="16.5">
      <c r="CL5557" s="352"/>
      <c r="CM5557" s="353"/>
      <c r="CN5557" s="354"/>
      <c r="CO5557" s="354"/>
    </row>
    <row r="5558" spans="90:93" ht="16.5">
      <c r="CL5558" s="352"/>
      <c r="CM5558" s="353"/>
      <c r="CN5558" s="354"/>
      <c r="CO5558" s="354"/>
    </row>
    <row r="5559" spans="90:93" ht="16.5">
      <c r="CL5559" s="352"/>
      <c r="CM5559" s="353"/>
      <c r="CN5559" s="354"/>
      <c r="CO5559" s="354"/>
    </row>
    <row r="5560" spans="90:93" ht="16.5">
      <c r="CL5560" s="352"/>
      <c r="CM5560" s="353"/>
      <c r="CN5560" s="354"/>
      <c r="CO5560" s="354"/>
    </row>
    <row r="5561" spans="90:93" ht="16.5">
      <c r="CL5561" s="352"/>
      <c r="CM5561" s="353"/>
      <c r="CN5561" s="354"/>
      <c r="CO5561" s="354"/>
    </row>
    <row r="5562" spans="90:93" ht="16.5">
      <c r="CL5562" s="352"/>
      <c r="CM5562" s="353"/>
      <c r="CN5562" s="354"/>
      <c r="CO5562" s="354"/>
    </row>
    <row r="5563" spans="90:93" ht="16.5">
      <c r="CL5563" s="352"/>
      <c r="CM5563" s="353"/>
      <c r="CN5563" s="354"/>
      <c r="CO5563" s="354"/>
    </row>
    <row r="5564" spans="90:93" ht="16.5">
      <c r="CL5564" s="352"/>
      <c r="CM5564" s="353"/>
      <c r="CN5564" s="354"/>
      <c r="CO5564" s="354"/>
    </row>
    <row r="5565" spans="90:93" ht="16.5">
      <c r="CL5565" s="352"/>
      <c r="CM5565" s="353"/>
      <c r="CN5565" s="354"/>
      <c r="CO5565" s="354"/>
    </row>
    <row r="5566" spans="90:93" ht="16.5">
      <c r="CL5566" s="352"/>
      <c r="CM5566" s="353"/>
      <c r="CN5566" s="354"/>
      <c r="CO5566" s="354"/>
    </row>
    <row r="5567" spans="90:93" ht="16.5">
      <c r="CL5567" s="352"/>
      <c r="CM5567" s="353"/>
      <c r="CN5567" s="354"/>
      <c r="CO5567" s="354"/>
    </row>
    <row r="5568" spans="90:93" ht="16.5">
      <c r="CL5568" s="352"/>
      <c r="CM5568" s="353"/>
      <c r="CN5568" s="354"/>
      <c r="CO5568" s="354"/>
    </row>
    <row r="5569" spans="90:93" ht="16.5">
      <c r="CL5569" s="352"/>
      <c r="CM5569" s="353"/>
      <c r="CN5569" s="354"/>
      <c r="CO5569" s="354"/>
    </row>
    <row r="5570" spans="90:93" ht="16.5">
      <c r="CL5570" s="352"/>
      <c r="CM5570" s="353"/>
      <c r="CN5570" s="354"/>
      <c r="CO5570" s="354"/>
    </row>
    <row r="5571" spans="90:93" ht="16.5">
      <c r="CL5571" s="352"/>
      <c r="CM5571" s="353"/>
      <c r="CN5571" s="354"/>
      <c r="CO5571" s="354"/>
    </row>
    <row r="5572" spans="90:93" ht="16.5">
      <c r="CL5572" s="352"/>
      <c r="CM5572" s="353"/>
      <c r="CN5572" s="354"/>
      <c r="CO5572" s="354"/>
    </row>
    <row r="5573" spans="90:93" ht="16.5">
      <c r="CL5573" s="352"/>
      <c r="CM5573" s="353"/>
      <c r="CN5573" s="354"/>
      <c r="CO5573" s="354"/>
    </row>
    <row r="5574" spans="90:93" ht="16.5">
      <c r="CL5574" s="352"/>
      <c r="CM5574" s="353"/>
      <c r="CN5574" s="354"/>
      <c r="CO5574" s="354"/>
    </row>
    <row r="5575" spans="90:93" ht="16.5">
      <c r="CL5575" s="352"/>
      <c r="CM5575" s="353"/>
      <c r="CN5575" s="354"/>
      <c r="CO5575" s="354"/>
    </row>
    <row r="5576" spans="90:93" ht="16.5">
      <c r="CL5576" s="352"/>
      <c r="CM5576" s="353"/>
      <c r="CN5576" s="354"/>
      <c r="CO5576" s="354"/>
    </row>
    <row r="5577" spans="90:93" ht="16.5">
      <c r="CL5577" s="352"/>
      <c r="CM5577" s="353"/>
      <c r="CN5577" s="354"/>
      <c r="CO5577" s="354"/>
    </row>
    <row r="5578" spans="90:93" ht="16.5">
      <c r="CL5578" s="352"/>
      <c r="CM5578" s="353"/>
      <c r="CN5578" s="354"/>
      <c r="CO5578" s="354"/>
    </row>
    <row r="5579" spans="90:93" ht="16.5">
      <c r="CL5579" s="352"/>
      <c r="CM5579" s="353"/>
      <c r="CN5579" s="354"/>
      <c r="CO5579" s="354"/>
    </row>
    <row r="5580" spans="90:93" ht="16.5">
      <c r="CL5580" s="352"/>
      <c r="CM5580" s="353"/>
      <c r="CN5580" s="354"/>
      <c r="CO5580" s="354"/>
    </row>
    <row r="5581" spans="90:93" ht="16.5">
      <c r="CL5581" s="352"/>
      <c r="CM5581" s="353"/>
      <c r="CN5581" s="354"/>
      <c r="CO5581" s="354"/>
    </row>
    <row r="5582" spans="90:93" ht="16.5">
      <c r="CL5582" s="352"/>
      <c r="CM5582" s="353"/>
      <c r="CN5582" s="354"/>
      <c r="CO5582" s="354"/>
    </row>
    <row r="5583" spans="90:93" ht="16.5">
      <c r="CL5583" s="352"/>
      <c r="CM5583" s="353"/>
      <c r="CN5583" s="354"/>
      <c r="CO5583" s="354"/>
    </row>
    <row r="5584" spans="90:93" ht="16.5">
      <c r="CL5584" s="352"/>
      <c r="CM5584" s="353"/>
      <c r="CN5584" s="354"/>
      <c r="CO5584" s="354"/>
    </row>
    <row r="5585" spans="90:93" ht="16.5">
      <c r="CL5585" s="352"/>
      <c r="CM5585" s="353"/>
      <c r="CN5585" s="354"/>
      <c r="CO5585" s="354"/>
    </row>
    <row r="5586" spans="90:93" ht="16.5">
      <c r="CL5586" s="352"/>
      <c r="CM5586" s="353"/>
      <c r="CN5586" s="354"/>
      <c r="CO5586" s="354"/>
    </row>
    <row r="5587" spans="90:93" ht="16.5">
      <c r="CL5587" s="352"/>
      <c r="CM5587" s="353"/>
      <c r="CN5587" s="354"/>
      <c r="CO5587" s="354"/>
    </row>
    <row r="5588" spans="90:93" ht="16.5">
      <c r="CL5588" s="352"/>
      <c r="CM5588" s="353"/>
      <c r="CN5588" s="354"/>
      <c r="CO5588" s="354"/>
    </row>
    <row r="5589" spans="90:93" ht="16.5">
      <c r="CL5589" s="352"/>
      <c r="CM5589" s="353"/>
      <c r="CN5589" s="354"/>
      <c r="CO5589" s="354"/>
    </row>
    <row r="5590" spans="90:93" ht="16.5">
      <c r="CL5590" s="352"/>
      <c r="CM5590" s="353"/>
      <c r="CN5590" s="354"/>
      <c r="CO5590" s="354"/>
    </row>
    <row r="5591" spans="90:93" ht="16.5">
      <c r="CL5591" s="352"/>
      <c r="CM5591" s="353"/>
      <c r="CN5591" s="354"/>
      <c r="CO5591" s="354"/>
    </row>
    <row r="5592" spans="90:93" ht="16.5">
      <c r="CL5592" s="352"/>
      <c r="CM5592" s="353"/>
      <c r="CN5592" s="354"/>
      <c r="CO5592" s="354"/>
    </row>
    <row r="5593" spans="90:93" ht="16.5">
      <c r="CL5593" s="352"/>
      <c r="CM5593" s="353"/>
      <c r="CN5593" s="354"/>
      <c r="CO5593" s="354"/>
    </row>
    <row r="5594" spans="90:93" ht="16.5">
      <c r="CL5594" s="352"/>
      <c r="CM5594" s="353"/>
      <c r="CN5594" s="354"/>
      <c r="CO5594" s="354"/>
    </row>
    <row r="5595" spans="90:93" ht="16.5">
      <c r="CL5595" s="352"/>
      <c r="CM5595" s="353"/>
      <c r="CN5595" s="354"/>
      <c r="CO5595" s="354"/>
    </row>
    <row r="5596" spans="90:93" ht="16.5">
      <c r="CL5596" s="352"/>
      <c r="CM5596" s="353"/>
      <c r="CN5596" s="354"/>
      <c r="CO5596" s="354"/>
    </row>
    <row r="5597" spans="90:93" ht="16.5">
      <c r="CL5597" s="352"/>
      <c r="CM5597" s="353"/>
      <c r="CN5597" s="354"/>
      <c r="CO5597" s="354"/>
    </row>
    <row r="5598" spans="90:93" ht="16.5">
      <c r="CL5598" s="352"/>
      <c r="CM5598" s="353"/>
      <c r="CN5598" s="354"/>
      <c r="CO5598" s="354"/>
    </row>
    <row r="5599" spans="90:93" ht="16.5">
      <c r="CL5599" s="352"/>
      <c r="CM5599" s="353"/>
      <c r="CN5599" s="354"/>
      <c r="CO5599" s="354"/>
    </row>
    <row r="5600" spans="90:93" ht="16.5">
      <c r="CL5600" s="352"/>
      <c r="CM5600" s="353"/>
      <c r="CN5600" s="354"/>
      <c r="CO5600" s="354"/>
    </row>
    <row r="5601" spans="90:93" ht="16.5">
      <c r="CL5601" s="352"/>
      <c r="CM5601" s="353"/>
      <c r="CN5601" s="354"/>
      <c r="CO5601" s="354"/>
    </row>
    <row r="5602" spans="90:93" ht="16.5">
      <c r="CL5602" s="352"/>
      <c r="CM5602" s="353"/>
      <c r="CN5602" s="354"/>
      <c r="CO5602" s="354"/>
    </row>
    <row r="5603" spans="90:93" ht="16.5">
      <c r="CL5603" s="352"/>
      <c r="CM5603" s="353"/>
      <c r="CN5603" s="354"/>
      <c r="CO5603" s="354"/>
    </row>
    <row r="5604" spans="90:93" ht="16.5">
      <c r="CL5604" s="352"/>
      <c r="CM5604" s="353"/>
      <c r="CN5604" s="354"/>
      <c r="CO5604" s="354"/>
    </row>
    <row r="5605" spans="90:93" ht="16.5">
      <c r="CL5605" s="352"/>
      <c r="CM5605" s="353"/>
      <c r="CN5605" s="354"/>
      <c r="CO5605" s="354"/>
    </row>
    <row r="5606" spans="90:93" ht="16.5">
      <c r="CL5606" s="352"/>
      <c r="CM5606" s="353"/>
      <c r="CN5606" s="354"/>
      <c r="CO5606" s="354"/>
    </row>
    <row r="5607" spans="90:93" ht="16.5">
      <c r="CL5607" s="352"/>
      <c r="CM5607" s="353"/>
      <c r="CN5607" s="354"/>
      <c r="CO5607" s="354"/>
    </row>
    <row r="5608" spans="90:93" ht="16.5">
      <c r="CL5608" s="352"/>
      <c r="CM5608" s="353"/>
      <c r="CN5608" s="354"/>
      <c r="CO5608" s="354"/>
    </row>
    <row r="5609" spans="90:93" ht="16.5">
      <c r="CL5609" s="352"/>
      <c r="CM5609" s="353"/>
      <c r="CN5609" s="354"/>
      <c r="CO5609" s="354"/>
    </row>
    <row r="5610" spans="90:93" ht="16.5">
      <c r="CL5610" s="352"/>
      <c r="CM5610" s="353"/>
      <c r="CN5610" s="354"/>
      <c r="CO5610" s="354"/>
    </row>
    <row r="5611" spans="90:93" ht="16.5">
      <c r="CL5611" s="352"/>
      <c r="CM5611" s="353"/>
      <c r="CN5611" s="354"/>
      <c r="CO5611" s="354"/>
    </row>
    <row r="5612" spans="90:93" ht="16.5">
      <c r="CL5612" s="352"/>
      <c r="CM5612" s="353"/>
      <c r="CN5612" s="354"/>
      <c r="CO5612" s="354"/>
    </row>
    <row r="5613" spans="90:93" ht="16.5">
      <c r="CL5613" s="352"/>
      <c r="CM5613" s="353"/>
      <c r="CN5613" s="354"/>
      <c r="CO5613" s="354"/>
    </row>
    <row r="5614" spans="90:93" ht="16.5">
      <c r="CL5614" s="352"/>
      <c r="CM5614" s="353"/>
      <c r="CN5614" s="354"/>
      <c r="CO5614" s="354"/>
    </row>
    <row r="5615" spans="90:93" ht="16.5">
      <c r="CL5615" s="352"/>
      <c r="CM5615" s="353"/>
      <c r="CN5615" s="354"/>
      <c r="CO5615" s="354"/>
    </row>
    <row r="5616" spans="90:93" ht="16.5">
      <c r="CL5616" s="352"/>
      <c r="CM5616" s="353"/>
      <c r="CN5616" s="354"/>
      <c r="CO5616" s="354"/>
    </row>
    <row r="5617" spans="90:93" ht="16.5">
      <c r="CL5617" s="352"/>
      <c r="CM5617" s="353"/>
      <c r="CN5617" s="354"/>
      <c r="CO5617" s="354"/>
    </row>
    <row r="5618" spans="90:93" ht="16.5">
      <c r="CL5618" s="352"/>
      <c r="CM5618" s="353"/>
      <c r="CN5618" s="354"/>
      <c r="CO5618" s="354"/>
    </row>
    <row r="5619" spans="90:93" ht="16.5">
      <c r="CL5619" s="352"/>
      <c r="CM5619" s="353"/>
      <c r="CN5619" s="354"/>
      <c r="CO5619" s="354"/>
    </row>
    <row r="5620" spans="90:93" ht="16.5">
      <c r="CL5620" s="352"/>
      <c r="CM5620" s="353"/>
      <c r="CN5620" s="354"/>
      <c r="CO5620" s="354"/>
    </row>
    <row r="5621" spans="90:93" ht="16.5">
      <c r="CL5621" s="352"/>
      <c r="CM5621" s="353"/>
      <c r="CN5621" s="354"/>
      <c r="CO5621" s="354"/>
    </row>
    <row r="5622" spans="90:93" ht="16.5">
      <c r="CL5622" s="352"/>
      <c r="CM5622" s="353"/>
      <c r="CN5622" s="354"/>
      <c r="CO5622" s="354"/>
    </row>
    <row r="5623" spans="90:93" ht="16.5">
      <c r="CL5623" s="352"/>
      <c r="CM5623" s="353"/>
      <c r="CN5623" s="354"/>
      <c r="CO5623" s="354"/>
    </row>
    <row r="5624" spans="90:93" ht="16.5">
      <c r="CL5624" s="352"/>
      <c r="CM5624" s="353"/>
      <c r="CN5624" s="354"/>
      <c r="CO5624" s="354"/>
    </row>
    <row r="5625" spans="90:93" ht="16.5">
      <c r="CL5625" s="352"/>
      <c r="CM5625" s="353"/>
      <c r="CN5625" s="354"/>
      <c r="CO5625" s="354"/>
    </row>
    <row r="5626" spans="90:93" ht="16.5">
      <c r="CL5626" s="352"/>
      <c r="CM5626" s="353"/>
      <c r="CN5626" s="354"/>
      <c r="CO5626" s="354"/>
    </row>
    <row r="5627" spans="90:93" ht="16.5">
      <c r="CL5627" s="352"/>
      <c r="CM5627" s="353"/>
      <c r="CN5627" s="354"/>
      <c r="CO5627" s="354"/>
    </row>
    <row r="5628" spans="90:93" ht="16.5">
      <c r="CL5628" s="352"/>
      <c r="CM5628" s="353"/>
      <c r="CN5628" s="354"/>
      <c r="CO5628" s="354"/>
    </row>
    <row r="5629" spans="90:93" ht="16.5">
      <c r="CL5629" s="352"/>
      <c r="CM5629" s="353"/>
      <c r="CN5629" s="354"/>
      <c r="CO5629" s="354"/>
    </row>
    <row r="5630" spans="90:93" ht="16.5">
      <c r="CL5630" s="352"/>
      <c r="CM5630" s="353"/>
      <c r="CN5630" s="354"/>
      <c r="CO5630" s="354"/>
    </row>
    <row r="5631" spans="90:93" ht="16.5">
      <c r="CL5631" s="352"/>
      <c r="CM5631" s="353"/>
      <c r="CN5631" s="354"/>
      <c r="CO5631" s="354"/>
    </row>
    <row r="5632" spans="90:93" ht="16.5">
      <c r="CL5632" s="352"/>
      <c r="CM5632" s="353"/>
      <c r="CN5632" s="354"/>
      <c r="CO5632" s="354"/>
    </row>
    <row r="5633" spans="90:93" ht="16.5">
      <c r="CL5633" s="352"/>
      <c r="CM5633" s="353"/>
      <c r="CN5633" s="354"/>
      <c r="CO5633" s="354"/>
    </row>
    <row r="5634" spans="90:93" ht="16.5">
      <c r="CL5634" s="352"/>
      <c r="CM5634" s="353"/>
      <c r="CN5634" s="354"/>
      <c r="CO5634" s="354"/>
    </row>
    <row r="5635" spans="90:93" ht="16.5">
      <c r="CL5635" s="352"/>
      <c r="CM5635" s="353"/>
      <c r="CN5635" s="354"/>
      <c r="CO5635" s="354"/>
    </row>
    <row r="5636" spans="90:93" ht="16.5">
      <c r="CL5636" s="352"/>
      <c r="CM5636" s="353"/>
      <c r="CN5636" s="354"/>
      <c r="CO5636" s="354"/>
    </row>
    <row r="5637" spans="90:93" ht="16.5">
      <c r="CL5637" s="352"/>
      <c r="CM5637" s="353"/>
      <c r="CN5637" s="354"/>
      <c r="CO5637" s="354"/>
    </row>
    <row r="5638" spans="90:93" ht="16.5">
      <c r="CL5638" s="352"/>
      <c r="CM5638" s="353"/>
      <c r="CN5638" s="354"/>
      <c r="CO5638" s="354"/>
    </row>
    <row r="5639" spans="90:93" ht="16.5">
      <c r="CL5639" s="352"/>
      <c r="CM5639" s="353"/>
      <c r="CN5639" s="354"/>
      <c r="CO5639" s="354"/>
    </row>
    <row r="5640" spans="90:93" ht="16.5">
      <c r="CL5640" s="352"/>
      <c r="CM5640" s="353"/>
      <c r="CN5640" s="354"/>
      <c r="CO5640" s="354"/>
    </row>
    <row r="5641" spans="90:93" ht="16.5">
      <c r="CL5641" s="352"/>
      <c r="CM5641" s="353"/>
      <c r="CN5641" s="354"/>
      <c r="CO5641" s="354"/>
    </row>
    <row r="5642" spans="90:93" ht="16.5">
      <c r="CL5642" s="352"/>
      <c r="CM5642" s="353"/>
      <c r="CN5642" s="354"/>
      <c r="CO5642" s="354"/>
    </row>
    <row r="5643" spans="90:93" ht="16.5">
      <c r="CL5643" s="352"/>
      <c r="CM5643" s="353"/>
      <c r="CN5643" s="354"/>
      <c r="CO5643" s="354"/>
    </row>
    <row r="5644" spans="90:93" ht="16.5">
      <c r="CL5644" s="352"/>
      <c r="CM5644" s="353"/>
      <c r="CN5644" s="354"/>
      <c r="CO5644" s="354"/>
    </row>
    <row r="5645" spans="90:93" ht="16.5">
      <c r="CL5645" s="352"/>
      <c r="CM5645" s="353"/>
      <c r="CN5645" s="354"/>
      <c r="CO5645" s="354"/>
    </row>
    <row r="5646" spans="90:93" ht="16.5">
      <c r="CL5646" s="352"/>
      <c r="CM5646" s="353"/>
      <c r="CN5646" s="354"/>
      <c r="CO5646" s="354"/>
    </row>
    <row r="5647" spans="90:93" ht="16.5">
      <c r="CL5647" s="352"/>
      <c r="CM5647" s="353"/>
      <c r="CN5647" s="354"/>
      <c r="CO5647" s="354"/>
    </row>
    <row r="5648" spans="90:93" ht="16.5">
      <c r="CL5648" s="352"/>
      <c r="CM5648" s="353"/>
      <c r="CN5648" s="354"/>
      <c r="CO5648" s="354"/>
    </row>
    <row r="5649" spans="90:93" ht="16.5">
      <c r="CL5649" s="352"/>
      <c r="CM5649" s="353"/>
      <c r="CN5649" s="354"/>
      <c r="CO5649" s="354"/>
    </row>
    <row r="5650" spans="90:93" ht="16.5">
      <c r="CL5650" s="352"/>
      <c r="CM5650" s="353"/>
      <c r="CN5650" s="354"/>
      <c r="CO5650" s="354"/>
    </row>
    <row r="5651" spans="90:93" ht="16.5">
      <c r="CL5651" s="352"/>
      <c r="CM5651" s="353"/>
      <c r="CN5651" s="354"/>
      <c r="CO5651" s="354"/>
    </row>
    <row r="5652" spans="90:93" ht="16.5">
      <c r="CL5652" s="352"/>
      <c r="CM5652" s="353"/>
      <c r="CN5652" s="354"/>
      <c r="CO5652" s="354"/>
    </row>
    <row r="5653" spans="90:93" ht="16.5">
      <c r="CL5653" s="352"/>
      <c r="CM5653" s="353"/>
      <c r="CN5653" s="354"/>
      <c r="CO5653" s="354"/>
    </row>
    <row r="5654" spans="90:93" ht="16.5">
      <c r="CL5654" s="352"/>
      <c r="CM5654" s="353"/>
      <c r="CN5654" s="354"/>
      <c r="CO5654" s="354"/>
    </row>
    <row r="5655" spans="90:93" ht="16.5">
      <c r="CL5655" s="352"/>
      <c r="CM5655" s="353"/>
      <c r="CN5655" s="354"/>
      <c r="CO5655" s="354"/>
    </row>
    <row r="5656" spans="90:93" ht="16.5">
      <c r="CL5656" s="352"/>
      <c r="CM5656" s="353"/>
      <c r="CN5656" s="354"/>
      <c r="CO5656" s="354"/>
    </row>
    <row r="5657" spans="90:93" ht="16.5">
      <c r="CL5657" s="352"/>
      <c r="CM5657" s="353"/>
      <c r="CN5657" s="354"/>
      <c r="CO5657" s="354"/>
    </row>
    <row r="5658" spans="90:93" ht="16.5">
      <c r="CL5658" s="352"/>
      <c r="CM5658" s="353"/>
      <c r="CN5658" s="354"/>
      <c r="CO5658" s="354"/>
    </row>
    <row r="5659" spans="90:93" ht="16.5">
      <c r="CL5659" s="352"/>
      <c r="CM5659" s="353"/>
      <c r="CN5659" s="354"/>
      <c r="CO5659" s="354"/>
    </row>
    <row r="5660" spans="90:93" ht="16.5">
      <c r="CL5660" s="352"/>
      <c r="CM5660" s="353"/>
      <c r="CN5660" s="354"/>
      <c r="CO5660" s="354"/>
    </row>
    <row r="5661" spans="90:93" ht="16.5">
      <c r="CL5661" s="352"/>
      <c r="CM5661" s="353"/>
      <c r="CN5661" s="354"/>
      <c r="CO5661" s="354"/>
    </row>
    <row r="5662" spans="90:93" ht="16.5">
      <c r="CL5662" s="352"/>
      <c r="CM5662" s="353"/>
      <c r="CN5662" s="354"/>
      <c r="CO5662" s="354"/>
    </row>
    <row r="5663" spans="90:93" ht="16.5">
      <c r="CL5663" s="352"/>
      <c r="CM5663" s="353"/>
      <c r="CN5663" s="354"/>
      <c r="CO5663" s="354"/>
    </row>
    <row r="5664" spans="90:93" ht="16.5">
      <c r="CL5664" s="352"/>
      <c r="CM5664" s="353"/>
      <c r="CN5664" s="354"/>
      <c r="CO5664" s="354"/>
    </row>
    <row r="5665" spans="90:93" ht="16.5">
      <c r="CL5665" s="352"/>
      <c r="CM5665" s="353"/>
      <c r="CN5665" s="354"/>
      <c r="CO5665" s="354"/>
    </row>
    <row r="5666" spans="90:93" ht="16.5">
      <c r="CL5666" s="352"/>
      <c r="CM5666" s="353"/>
      <c r="CN5666" s="354"/>
      <c r="CO5666" s="354"/>
    </row>
    <row r="5667" spans="90:93" ht="16.5">
      <c r="CL5667" s="352"/>
      <c r="CM5667" s="353"/>
      <c r="CN5667" s="354"/>
      <c r="CO5667" s="354"/>
    </row>
    <row r="5668" spans="90:93" ht="16.5">
      <c r="CL5668" s="352"/>
      <c r="CM5668" s="353"/>
      <c r="CN5668" s="354"/>
      <c r="CO5668" s="354"/>
    </row>
    <row r="5669" spans="90:93" ht="16.5">
      <c r="CL5669" s="352"/>
      <c r="CM5669" s="353"/>
      <c r="CN5669" s="354"/>
      <c r="CO5669" s="354"/>
    </row>
    <row r="5670" spans="90:93" ht="16.5">
      <c r="CL5670" s="352"/>
      <c r="CM5670" s="353"/>
      <c r="CN5670" s="354"/>
      <c r="CO5670" s="354"/>
    </row>
    <row r="5671" spans="90:93" ht="16.5">
      <c r="CL5671" s="352"/>
      <c r="CM5671" s="353"/>
      <c r="CN5671" s="354"/>
      <c r="CO5671" s="354"/>
    </row>
    <row r="5672" spans="90:93" ht="16.5">
      <c r="CL5672" s="352"/>
      <c r="CM5672" s="353"/>
      <c r="CN5672" s="354"/>
      <c r="CO5672" s="354"/>
    </row>
    <row r="5673" spans="90:93" ht="16.5">
      <c r="CL5673" s="352"/>
      <c r="CM5673" s="353"/>
      <c r="CN5673" s="354"/>
      <c r="CO5673" s="354"/>
    </row>
    <row r="5674" spans="90:93" ht="16.5">
      <c r="CL5674" s="352"/>
      <c r="CM5674" s="353"/>
      <c r="CN5674" s="354"/>
      <c r="CO5674" s="354"/>
    </row>
    <row r="5675" spans="90:93" ht="16.5">
      <c r="CL5675" s="352"/>
      <c r="CM5675" s="353"/>
      <c r="CN5675" s="354"/>
      <c r="CO5675" s="354"/>
    </row>
    <row r="5676" spans="90:93" ht="16.5">
      <c r="CL5676" s="352"/>
      <c r="CM5676" s="353"/>
      <c r="CN5676" s="354"/>
      <c r="CO5676" s="354"/>
    </row>
    <row r="5677" spans="90:93" ht="16.5">
      <c r="CL5677" s="352"/>
      <c r="CM5677" s="353"/>
      <c r="CN5677" s="354"/>
      <c r="CO5677" s="354"/>
    </row>
    <row r="5678" spans="90:93" ht="16.5">
      <c r="CL5678" s="352"/>
      <c r="CM5678" s="353"/>
      <c r="CN5678" s="354"/>
      <c r="CO5678" s="354"/>
    </row>
    <row r="5679" spans="90:93" ht="16.5">
      <c r="CL5679" s="352"/>
      <c r="CM5679" s="353"/>
      <c r="CN5679" s="354"/>
      <c r="CO5679" s="354"/>
    </row>
    <row r="5680" spans="90:93" ht="16.5">
      <c r="CL5680" s="352"/>
      <c r="CM5680" s="353"/>
      <c r="CN5680" s="354"/>
      <c r="CO5680" s="354"/>
    </row>
    <row r="5681" spans="90:93" ht="16.5">
      <c r="CL5681" s="352"/>
      <c r="CM5681" s="353"/>
      <c r="CN5681" s="354"/>
      <c r="CO5681" s="354"/>
    </row>
    <row r="5682" spans="90:93" ht="16.5">
      <c r="CL5682" s="352"/>
      <c r="CM5682" s="353"/>
      <c r="CN5682" s="354"/>
      <c r="CO5682" s="354"/>
    </row>
    <row r="5683" spans="90:93" ht="16.5">
      <c r="CL5683" s="352"/>
      <c r="CM5683" s="353"/>
      <c r="CN5683" s="354"/>
      <c r="CO5683" s="354"/>
    </row>
    <row r="5684" spans="90:93" ht="16.5">
      <c r="CL5684" s="352"/>
      <c r="CM5684" s="353"/>
      <c r="CN5684" s="354"/>
      <c r="CO5684" s="354"/>
    </row>
    <row r="5685" spans="90:93" ht="16.5">
      <c r="CL5685" s="352"/>
      <c r="CM5685" s="353"/>
      <c r="CN5685" s="354"/>
      <c r="CO5685" s="354"/>
    </row>
    <row r="5686" spans="90:93" ht="16.5">
      <c r="CL5686" s="352"/>
      <c r="CM5686" s="353"/>
      <c r="CN5686" s="354"/>
      <c r="CO5686" s="354"/>
    </row>
    <row r="5687" spans="90:93" ht="16.5">
      <c r="CL5687" s="352"/>
      <c r="CM5687" s="353"/>
      <c r="CN5687" s="354"/>
      <c r="CO5687" s="354"/>
    </row>
    <row r="5688" spans="90:93" ht="16.5">
      <c r="CL5688" s="352"/>
      <c r="CM5688" s="353"/>
      <c r="CN5688" s="354"/>
      <c r="CO5688" s="354"/>
    </row>
    <row r="5689" spans="90:93" ht="16.5">
      <c r="CL5689" s="352"/>
      <c r="CM5689" s="353"/>
      <c r="CN5689" s="354"/>
      <c r="CO5689" s="354"/>
    </row>
    <row r="5690" spans="90:93" ht="16.5">
      <c r="CL5690" s="352"/>
      <c r="CM5690" s="353"/>
      <c r="CN5690" s="354"/>
      <c r="CO5690" s="354"/>
    </row>
    <row r="5691" spans="90:93" ht="16.5">
      <c r="CL5691" s="352"/>
      <c r="CM5691" s="353"/>
      <c r="CN5691" s="354"/>
      <c r="CO5691" s="354"/>
    </row>
    <row r="5692" spans="90:93" ht="16.5">
      <c r="CL5692" s="352"/>
      <c r="CM5692" s="353"/>
      <c r="CN5692" s="354"/>
      <c r="CO5692" s="354"/>
    </row>
    <row r="5693" spans="90:93" ht="16.5">
      <c r="CL5693" s="352"/>
      <c r="CM5693" s="353"/>
      <c r="CN5693" s="354"/>
      <c r="CO5693" s="354"/>
    </row>
    <row r="5694" spans="90:93" ht="16.5">
      <c r="CL5694" s="352"/>
      <c r="CM5694" s="353"/>
      <c r="CN5694" s="354"/>
      <c r="CO5694" s="354"/>
    </row>
    <row r="5695" spans="90:93" ht="16.5">
      <c r="CL5695" s="352"/>
      <c r="CM5695" s="353"/>
      <c r="CN5695" s="354"/>
      <c r="CO5695" s="354"/>
    </row>
    <row r="5696" spans="90:93" ht="16.5">
      <c r="CL5696" s="352"/>
      <c r="CM5696" s="353"/>
      <c r="CN5696" s="354"/>
      <c r="CO5696" s="354"/>
    </row>
    <row r="5697" spans="90:93" ht="16.5">
      <c r="CL5697" s="352"/>
      <c r="CM5697" s="353"/>
      <c r="CN5697" s="354"/>
      <c r="CO5697" s="354"/>
    </row>
    <row r="5698" spans="90:93" ht="16.5">
      <c r="CL5698" s="352"/>
      <c r="CM5698" s="353"/>
      <c r="CN5698" s="354"/>
      <c r="CO5698" s="354"/>
    </row>
    <row r="5699" spans="90:93" ht="16.5">
      <c r="CL5699" s="352"/>
      <c r="CM5699" s="353"/>
      <c r="CN5699" s="354"/>
      <c r="CO5699" s="354"/>
    </row>
    <row r="5700" spans="90:93" ht="16.5">
      <c r="CL5700" s="352"/>
      <c r="CM5700" s="353"/>
      <c r="CN5700" s="354"/>
      <c r="CO5700" s="354"/>
    </row>
    <row r="5701" spans="90:93" ht="16.5">
      <c r="CL5701" s="352"/>
      <c r="CM5701" s="353"/>
      <c r="CN5701" s="354"/>
      <c r="CO5701" s="354"/>
    </row>
    <row r="5702" spans="90:93" ht="16.5">
      <c r="CL5702" s="352"/>
      <c r="CM5702" s="353"/>
      <c r="CN5702" s="354"/>
      <c r="CO5702" s="354"/>
    </row>
    <row r="5703" spans="90:93" ht="16.5">
      <c r="CL5703" s="352"/>
      <c r="CM5703" s="353"/>
      <c r="CN5703" s="354"/>
      <c r="CO5703" s="354"/>
    </row>
    <row r="5704" spans="90:93" ht="16.5">
      <c r="CL5704" s="352"/>
      <c r="CM5704" s="353"/>
      <c r="CN5704" s="354"/>
      <c r="CO5704" s="354"/>
    </row>
    <row r="5705" spans="90:93" ht="16.5">
      <c r="CL5705" s="352"/>
      <c r="CM5705" s="353"/>
      <c r="CN5705" s="354"/>
      <c r="CO5705" s="354"/>
    </row>
    <row r="5706" spans="90:93" ht="16.5">
      <c r="CL5706" s="352"/>
      <c r="CM5706" s="353"/>
      <c r="CN5706" s="354"/>
      <c r="CO5706" s="354"/>
    </row>
    <row r="5707" spans="90:93" ht="16.5">
      <c r="CL5707" s="352"/>
      <c r="CM5707" s="353"/>
      <c r="CN5707" s="354"/>
      <c r="CO5707" s="354"/>
    </row>
    <row r="5708" spans="90:93" ht="16.5">
      <c r="CL5708" s="352"/>
      <c r="CM5708" s="353"/>
      <c r="CN5708" s="354"/>
      <c r="CO5708" s="354"/>
    </row>
    <row r="5709" spans="90:93" ht="16.5">
      <c r="CL5709" s="352"/>
      <c r="CM5709" s="353"/>
      <c r="CN5709" s="354"/>
      <c r="CO5709" s="354"/>
    </row>
    <row r="5710" spans="90:93" ht="16.5">
      <c r="CL5710" s="352"/>
      <c r="CM5710" s="353"/>
      <c r="CN5710" s="354"/>
      <c r="CO5710" s="354"/>
    </row>
    <row r="5711" spans="90:93" ht="16.5">
      <c r="CL5711" s="352"/>
      <c r="CM5711" s="353"/>
      <c r="CN5711" s="354"/>
      <c r="CO5711" s="354"/>
    </row>
    <row r="5712" spans="90:93" ht="16.5">
      <c r="CL5712" s="352"/>
      <c r="CM5712" s="353"/>
      <c r="CN5712" s="354"/>
      <c r="CO5712" s="354"/>
    </row>
    <row r="5713" spans="90:93" ht="16.5">
      <c r="CL5713" s="352"/>
      <c r="CM5713" s="353"/>
      <c r="CN5713" s="354"/>
      <c r="CO5713" s="354"/>
    </row>
    <row r="5714" spans="90:93" ht="16.5">
      <c r="CL5714" s="352"/>
      <c r="CM5714" s="353"/>
      <c r="CN5714" s="354"/>
      <c r="CO5714" s="354"/>
    </row>
    <row r="5715" spans="90:93" ht="16.5">
      <c r="CL5715" s="352"/>
      <c r="CM5715" s="353"/>
      <c r="CN5715" s="354"/>
      <c r="CO5715" s="354"/>
    </row>
    <row r="5716" spans="90:93" ht="16.5">
      <c r="CL5716" s="352"/>
      <c r="CM5716" s="353"/>
      <c r="CN5716" s="354"/>
      <c r="CO5716" s="354"/>
    </row>
    <row r="5717" spans="90:93" ht="16.5">
      <c r="CL5717" s="352"/>
      <c r="CM5717" s="353"/>
      <c r="CN5717" s="354"/>
      <c r="CO5717" s="354"/>
    </row>
    <row r="5718" spans="90:93" ht="16.5">
      <c r="CL5718" s="352"/>
      <c r="CM5718" s="353"/>
      <c r="CN5718" s="354"/>
      <c r="CO5718" s="354"/>
    </row>
    <row r="5719" spans="90:93" ht="16.5">
      <c r="CL5719" s="352"/>
      <c r="CM5719" s="353"/>
      <c r="CN5719" s="354"/>
      <c r="CO5719" s="354"/>
    </row>
    <row r="5720" spans="90:93" ht="16.5">
      <c r="CL5720" s="352"/>
      <c r="CM5720" s="353"/>
      <c r="CN5720" s="354"/>
      <c r="CO5720" s="354"/>
    </row>
    <row r="5721" spans="90:93" ht="16.5">
      <c r="CL5721" s="352"/>
      <c r="CM5721" s="353"/>
      <c r="CN5721" s="354"/>
      <c r="CO5721" s="354"/>
    </row>
    <row r="5722" spans="90:93" ht="16.5">
      <c r="CL5722" s="352"/>
      <c r="CM5722" s="353"/>
      <c r="CN5722" s="354"/>
      <c r="CO5722" s="354"/>
    </row>
    <row r="5723" spans="90:93" ht="16.5">
      <c r="CL5723" s="352"/>
      <c r="CM5723" s="353"/>
      <c r="CN5723" s="354"/>
      <c r="CO5723" s="354"/>
    </row>
    <row r="5724" spans="90:93" ht="16.5">
      <c r="CL5724" s="352"/>
      <c r="CM5724" s="353"/>
      <c r="CN5724" s="354"/>
      <c r="CO5724" s="354"/>
    </row>
    <row r="5725" spans="90:93" ht="16.5">
      <c r="CL5725" s="352"/>
      <c r="CM5725" s="353"/>
      <c r="CN5725" s="354"/>
      <c r="CO5725" s="354"/>
    </row>
    <row r="5726" spans="90:93" ht="16.5">
      <c r="CL5726" s="352"/>
      <c r="CM5726" s="353"/>
      <c r="CN5726" s="354"/>
      <c r="CO5726" s="354"/>
    </row>
    <row r="5727" spans="90:93" ht="16.5">
      <c r="CL5727" s="352"/>
      <c r="CM5727" s="353"/>
      <c r="CN5727" s="354"/>
      <c r="CO5727" s="354"/>
    </row>
    <row r="5728" spans="90:93" ht="16.5">
      <c r="CL5728" s="352"/>
      <c r="CM5728" s="353"/>
      <c r="CN5728" s="354"/>
      <c r="CO5728" s="354"/>
    </row>
    <row r="5729" spans="90:93" ht="16.5">
      <c r="CL5729" s="352"/>
      <c r="CM5729" s="353"/>
      <c r="CN5729" s="354"/>
      <c r="CO5729" s="354"/>
    </row>
    <row r="5730" spans="90:93" ht="16.5">
      <c r="CL5730" s="352"/>
      <c r="CM5730" s="353"/>
      <c r="CN5730" s="354"/>
      <c r="CO5730" s="354"/>
    </row>
    <row r="5731" spans="90:93" ht="16.5">
      <c r="CL5731" s="352"/>
      <c r="CM5731" s="353"/>
      <c r="CN5731" s="354"/>
      <c r="CO5731" s="354"/>
    </row>
    <row r="5732" spans="90:93" ht="16.5">
      <c r="CL5732" s="352"/>
      <c r="CM5732" s="353"/>
      <c r="CN5732" s="354"/>
      <c r="CO5732" s="354"/>
    </row>
    <row r="5733" spans="90:93" ht="16.5">
      <c r="CL5733" s="352"/>
      <c r="CM5733" s="353"/>
      <c r="CN5733" s="354"/>
      <c r="CO5733" s="354"/>
    </row>
    <row r="5734" spans="90:93" ht="16.5">
      <c r="CL5734" s="352"/>
      <c r="CM5734" s="353"/>
      <c r="CN5734" s="354"/>
      <c r="CO5734" s="354"/>
    </row>
    <row r="5735" spans="90:93" ht="16.5">
      <c r="CL5735" s="352"/>
      <c r="CM5735" s="353"/>
      <c r="CN5735" s="354"/>
      <c r="CO5735" s="354"/>
    </row>
    <row r="5736" spans="90:93" ht="16.5">
      <c r="CL5736" s="352"/>
      <c r="CM5736" s="353"/>
      <c r="CN5736" s="354"/>
      <c r="CO5736" s="354"/>
    </row>
    <row r="5737" spans="90:93" ht="16.5">
      <c r="CL5737" s="352"/>
      <c r="CM5737" s="353"/>
      <c r="CN5737" s="354"/>
      <c r="CO5737" s="354"/>
    </row>
    <row r="5738" spans="90:93" ht="16.5">
      <c r="CL5738" s="352"/>
      <c r="CM5738" s="353"/>
      <c r="CN5738" s="354"/>
      <c r="CO5738" s="354"/>
    </row>
    <row r="5739" spans="90:93" ht="16.5">
      <c r="CL5739" s="352"/>
      <c r="CM5739" s="353"/>
      <c r="CN5739" s="354"/>
      <c r="CO5739" s="354"/>
    </row>
    <row r="5740" spans="90:93" ht="16.5">
      <c r="CL5740" s="352"/>
      <c r="CM5740" s="353"/>
      <c r="CN5740" s="354"/>
      <c r="CO5740" s="354"/>
    </row>
    <row r="5741" spans="90:93" ht="16.5">
      <c r="CL5741" s="352"/>
      <c r="CM5741" s="353"/>
      <c r="CN5741" s="354"/>
      <c r="CO5741" s="354"/>
    </row>
    <row r="5742" spans="90:93" ht="16.5">
      <c r="CL5742" s="352"/>
      <c r="CM5742" s="353"/>
      <c r="CN5742" s="354"/>
      <c r="CO5742" s="354"/>
    </row>
    <row r="5743" spans="90:93" ht="16.5">
      <c r="CL5743" s="352"/>
      <c r="CM5743" s="353"/>
      <c r="CN5743" s="354"/>
      <c r="CO5743" s="354"/>
    </row>
    <row r="5744" spans="90:93" ht="16.5">
      <c r="CL5744" s="352"/>
      <c r="CM5744" s="353"/>
      <c r="CN5744" s="354"/>
      <c r="CO5744" s="354"/>
    </row>
    <row r="5745" spans="90:93" ht="16.5">
      <c r="CL5745" s="352"/>
      <c r="CM5745" s="353"/>
      <c r="CN5745" s="354"/>
      <c r="CO5745" s="354"/>
    </row>
    <row r="5746" spans="90:93" ht="16.5">
      <c r="CL5746" s="352"/>
      <c r="CM5746" s="353"/>
      <c r="CN5746" s="354"/>
      <c r="CO5746" s="354"/>
    </row>
    <row r="5747" spans="90:93" ht="16.5">
      <c r="CL5747" s="352"/>
      <c r="CM5747" s="353"/>
      <c r="CN5747" s="354"/>
      <c r="CO5747" s="354"/>
    </row>
    <row r="5748" spans="90:93" ht="16.5">
      <c r="CL5748" s="352"/>
      <c r="CM5748" s="353"/>
      <c r="CN5748" s="354"/>
      <c r="CO5748" s="354"/>
    </row>
    <row r="5749" spans="90:93" ht="16.5">
      <c r="CL5749" s="352"/>
      <c r="CM5749" s="353"/>
      <c r="CN5749" s="354"/>
      <c r="CO5749" s="354"/>
    </row>
    <row r="5750" spans="90:93" ht="16.5">
      <c r="CL5750" s="352"/>
      <c r="CM5750" s="353"/>
      <c r="CN5750" s="354"/>
      <c r="CO5750" s="354"/>
    </row>
    <row r="5751" spans="90:93" ht="16.5">
      <c r="CL5751" s="352"/>
      <c r="CM5751" s="353"/>
      <c r="CN5751" s="354"/>
      <c r="CO5751" s="354"/>
    </row>
    <row r="5752" spans="90:93" ht="16.5">
      <c r="CL5752" s="352"/>
      <c r="CM5752" s="353"/>
      <c r="CN5752" s="354"/>
      <c r="CO5752" s="354"/>
    </row>
    <row r="5753" spans="90:93" ht="16.5">
      <c r="CL5753" s="352"/>
      <c r="CM5753" s="353"/>
      <c r="CN5753" s="354"/>
      <c r="CO5753" s="354"/>
    </row>
    <row r="5754" spans="90:93" ht="16.5">
      <c r="CL5754" s="352"/>
      <c r="CM5754" s="353"/>
      <c r="CN5754" s="354"/>
      <c r="CO5754" s="354"/>
    </row>
    <row r="5755" spans="90:93" ht="16.5">
      <c r="CL5755" s="352"/>
      <c r="CM5755" s="353"/>
      <c r="CN5755" s="354"/>
      <c r="CO5755" s="354"/>
    </row>
    <row r="5756" spans="90:93" ht="16.5">
      <c r="CL5756" s="352"/>
      <c r="CM5756" s="353"/>
      <c r="CN5756" s="354"/>
      <c r="CO5756" s="354"/>
    </row>
    <row r="5757" spans="90:93" ht="16.5">
      <c r="CL5757" s="352"/>
      <c r="CM5757" s="353"/>
      <c r="CN5757" s="354"/>
      <c r="CO5757" s="354"/>
    </row>
    <row r="5758" spans="90:93" ht="16.5">
      <c r="CL5758" s="352"/>
      <c r="CM5758" s="353"/>
      <c r="CN5758" s="354"/>
      <c r="CO5758" s="354"/>
    </row>
    <row r="5759" spans="90:93" ht="16.5">
      <c r="CL5759" s="352"/>
      <c r="CM5759" s="353"/>
      <c r="CN5759" s="354"/>
      <c r="CO5759" s="354"/>
    </row>
    <row r="5760" spans="90:93" ht="16.5">
      <c r="CL5760" s="352"/>
      <c r="CM5760" s="353"/>
      <c r="CN5760" s="354"/>
      <c r="CO5760" s="354"/>
    </row>
    <row r="5761" spans="90:93" ht="16.5">
      <c r="CL5761" s="352"/>
      <c r="CM5761" s="353"/>
      <c r="CN5761" s="354"/>
      <c r="CO5761" s="354"/>
    </row>
    <row r="5762" spans="90:93" ht="16.5">
      <c r="CL5762" s="352"/>
      <c r="CM5762" s="353"/>
      <c r="CN5762" s="354"/>
      <c r="CO5762" s="354"/>
    </row>
    <row r="5763" spans="90:93" ht="16.5">
      <c r="CL5763" s="352"/>
      <c r="CM5763" s="353"/>
      <c r="CN5763" s="354"/>
      <c r="CO5763" s="354"/>
    </row>
    <row r="5764" spans="90:93" ht="16.5">
      <c r="CL5764" s="352"/>
      <c r="CM5764" s="353"/>
      <c r="CN5764" s="354"/>
      <c r="CO5764" s="354"/>
    </row>
    <row r="5765" spans="90:93" ht="16.5">
      <c r="CL5765" s="352"/>
      <c r="CM5765" s="353"/>
      <c r="CN5765" s="354"/>
      <c r="CO5765" s="354"/>
    </row>
    <row r="5766" spans="90:93" ht="16.5">
      <c r="CL5766" s="352"/>
      <c r="CM5766" s="353"/>
      <c r="CN5766" s="354"/>
      <c r="CO5766" s="354"/>
    </row>
    <row r="5767" spans="90:93" ht="16.5">
      <c r="CL5767" s="352"/>
      <c r="CM5767" s="353"/>
      <c r="CN5767" s="354"/>
      <c r="CO5767" s="354"/>
    </row>
    <row r="5768" spans="90:93" ht="16.5">
      <c r="CL5768" s="352"/>
      <c r="CM5768" s="353"/>
      <c r="CN5768" s="354"/>
      <c r="CO5768" s="354"/>
    </row>
    <row r="5769" spans="90:93" ht="16.5">
      <c r="CL5769" s="352"/>
      <c r="CM5769" s="353"/>
      <c r="CN5769" s="354"/>
      <c r="CO5769" s="354"/>
    </row>
    <row r="5770" spans="90:93" ht="16.5">
      <c r="CL5770" s="352"/>
      <c r="CM5770" s="353"/>
      <c r="CN5770" s="354"/>
      <c r="CO5770" s="354"/>
    </row>
    <row r="5771" spans="90:93" ht="16.5">
      <c r="CL5771" s="352"/>
      <c r="CM5771" s="353"/>
      <c r="CN5771" s="354"/>
      <c r="CO5771" s="354"/>
    </row>
    <row r="5772" spans="90:93" ht="16.5">
      <c r="CL5772" s="352"/>
      <c r="CM5772" s="353"/>
      <c r="CN5772" s="354"/>
      <c r="CO5772" s="354"/>
    </row>
    <row r="5773" spans="90:93" ht="16.5">
      <c r="CL5773" s="352"/>
      <c r="CM5773" s="353"/>
      <c r="CN5773" s="354"/>
      <c r="CO5773" s="354"/>
    </row>
    <row r="5774" spans="90:93" ht="16.5">
      <c r="CL5774" s="352"/>
      <c r="CM5774" s="353"/>
      <c r="CN5774" s="354"/>
      <c r="CO5774" s="354"/>
    </row>
    <row r="5775" spans="90:93" ht="16.5">
      <c r="CL5775" s="352"/>
      <c r="CM5775" s="353"/>
      <c r="CN5775" s="354"/>
      <c r="CO5775" s="354"/>
    </row>
    <row r="5776" spans="90:93" ht="16.5">
      <c r="CL5776" s="352"/>
      <c r="CM5776" s="353"/>
      <c r="CN5776" s="354"/>
      <c r="CO5776" s="354"/>
    </row>
    <row r="5777" spans="90:93" ht="16.5">
      <c r="CL5777" s="352"/>
      <c r="CM5777" s="353"/>
      <c r="CN5777" s="354"/>
      <c r="CO5777" s="354"/>
    </row>
    <row r="5778" spans="90:93" ht="16.5">
      <c r="CL5778" s="352"/>
      <c r="CM5778" s="353"/>
      <c r="CN5778" s="354"/>
      <c r="CO5778" s="354"/>
    </row>
    <row r="5779" spans="90:93" ht="16.5">
      <c r="CL5779" s="352"/>
      <c r="CM5779" s="353"/>
      <c r="CN5779" s="354"/>
      <c r="CO5779" s="354"/>
    </row>
    <row r="5780" spans="90:93" ht="16.5">
      <c r="CL5780" s="352"/>
      <c r="CM5780" s="353"/>
      <c r="CN5780" s="354"/>
      <c r="CO5780" s="354"/>
    </row>
    <row r="5781" spans="90:93" ht="16.5">
      <c r="CL5781" s="352"/>
      <c r="CM5781" s="353"/>
      <c r="CN5781" s="354"/>
      <c r="CO5781" s="354"/>
    </row>
    <row r="5782" spans="90:93" ht="16.5">
      <c r="CL5782" s="352"/>
      <c r="CM5782" s="353"/>
      <c r="CN5782" s="354"/>
      <c r="CO5782" s="354"/>
    </row>
    <row r="5783" spans="90:93" ht="16.5">
      <c r="CL5783" s="352"/>
      <c r="CM5783" s="353"/>
      <c r="CN5783" s="354"/>
      <c r="CO5783" s="354"/>
    </row>
    <row r="5784" spans="90:93" ht="16.5">
      <c r="CL5784" s="352"/>
      <c r="CM5784" s="353"/>
      <c r="CN5784" s="354"/>
      <c r="CO5784" s="354"/>
    </row>
    <row r="5785" spans="90:93" ht="16.5">
      <c r="CL5785" s="352"/>
      <c r="CM5785" s="353"/>
      <c r="CN5785" s="354"/>
      <c r="CO5785" s="354"/>
    </row>
    <row r="5786" spans="90:93" ht="16.5">
      <c r="CL5786" s="352"/>
      <c r="CM5786" s="353"/>
      <c r="CN5786" s="354"/>
      <c r="CO5786" s="354"/>
    </row>
    <row r="5787" spans="90:93" ht="16.5">
      <c r="CL5787" s="352"/>
      <c r="CM5787" s="353"/>
      <c r="CN5787" s="354"/>
      <c r="CO5787" s="354"/>
    </row>
    <row r="5788" spans="90:93" ht="16.5">
      <c r="CL5788" s="352"/>
      <c r="CM5788" s="353"/>
      <c r="CN5788" s="354"/>
      <c r="CO5788" s="354"/>
    </row>
    <row r="5789" spans="90:93" ht="16.5">
      <c r="CL5789" s="352"/>
      <c r="CM5789" s="353"/>
      <c r="CN5789" s="354"/>
      <c r="CO5789" s="354"/>
    </row>
    <row r="5790" spans="90:93" ht="16.5">
      <c r="CL5790" s="352"/>
      <c r="CM5790" s="353"/>
      <c r="CN5790" s="354"/>
      <c r="CO5790" s="354"/>
    </row>
    <row r="5791" spans="90:93" ht="16.5">
      <c r="CL5791" s="352"/>
      <c r="CM5791" s="353"/>
      <c r="CN5791" s="354"/>
      <c r="CO5791" s="354"/>
    </row>
    <row r="5792" spans="90:93" ht="16.5">
      <c r="CL5792" s="352"/>
      <c r="CM5792" s="353"/>
      <c r="CN5792" s="354"/>
      <c r="CO5792" s="354"/>
    </row>
    <row r="5793" spans="90:93" ht="16.5">
      <c r="CL5793" s="352"/>
      <c r="CM5793" s="353"/>
      <c r="CN5793" s="354"/>
      <c r="CO5793" s="354"/>
    </row>
    <row r="5794" spans="90:93" ht="16.5">
      <c r="CL5794" s="352"/>
      <c r="CM5794" s="353"/>
      <c r="CN5794" s="354"/>
      <c r="CO5794" s="354"/>
    </row>
    <row r="5795" spans="90:93" ht="16.5">
      <c r="CL5795" s="352"/>
      <c r="CM5795" s="353"/>
      <c r="CN5795" s="354"/>
      <c r="CO5795" s="354"/>
    </row>
    <row r="5796" spans="90:93" ht="16.5">
      <c r="CL5796" s="352"/>
      <c r="CM5796" s="353"/>
      <c r="CN5796" s="354"/>
      <c r="CO5796" s="354"/>
    </row>
    <row r="5797" spans="90:93" ht="16.5">
      <c r="CL5797" s="352"/>
      <c r="CM5797" s="353"/>
      <c r="CN5797" s="354"/>
      <c r="CO5797" s="354"/>
    </row>
    <row r="5798" spans="90:93" ht="16.5">
      <c r="CL5798" s="352"/>
      <c r="CM5798" s="353"/>
      <c r="CN5798" s="354"/>
      <c r="CO5798" s="354"/>
    </row>
    <row r="5799" spans="90:93" ht="16.5">
      <c r="CL5799" s="352"/>
      <c r="CM5799" s="353"/>
      <c r="CN5799" s="354"/>
      <c r="CO5799" s="354"/>
    </row>
    <row r="5800" spans="90:93" ht="16.5">
      <c r="CL5800" s="352"/>
      <c r="CM5800" s="353"/>
      <c r="CN5800" s="354"/>
      <c r="CO5800" s="354"/>
    </row>
    <row r="5801" spans="90:93" ht="16.5">
      <c r="CL5801" s="352"/>
      <c r="CM5801" s="353"/>
      <c r="CN5801" s="354"/>
      <c r="CO5801" s="354"/>
    </row>
    <row r="5802" spans="90:93" ht="16.5">
      <c r="CL5802" s="352"/>
      <c r="CM5802" s="353"/>
      <c r="CN5802" s="354"/>
      <c r="CO5802" s="354"/>
    </row>
    <row r="5803" spans="90:93" ht="16.5">
      <c r="CL5803" s="352"/>
      <c r="CM5803" s="353"/>
      <c r="CN5803" s="354"/>
      <c r="CO5803" s="354"/>
    </row>
    <row r="5804" spans="90:93" ht="16.5">
      <c r="CL5804" s="352"/>
      <c r="CM5804" s="353"/>
      <c r="CN5804" s="354"/>
      <c r="CO5804" s="354"/>
    </row>
    <row r="5805" spans="90:93" ht="16.5">
      <c r="CL5805" s="352"/>
      <c r="CM5805" s="353"/>
      <c r="CN5805" s="354"/>
      <c r="CO5805" s="354"/>
    </row>
    <row r="5806" spans="90:93" ht="16.5">
      <c r="CL5806" s="352"/>
      <c r="CM5806" s="353"/>
      <c r="CN5806" s="354"/>
      <c r="CO5806" s="354"/>
    </row>
    <row r="5807" spans="90:93" ht="16.5">
      <c r="CL5807" s="352"/>
      <c r="CM5807" s="353"/>
      <c r="CN5807" s="354"/>
      <c r="CO5807" s="354"/>
    </row>
    <row r="5808" spans="90:93" ht="16.5">
      <c r="CL5808" s="352"/>
      <c r="CM5808" s="353"/>
      <c r="CN5808" s="354"/>
      <c r="CO5808" s="354"/>
    </row>
    <row r="5809" spans="90:93" ht="16.5">
      <c r="CL5809" s="352"/>
      <c r="CM5809" s="353"/>
      <c r="CN5809" s="354"/>
      <c r="CO5809" s="354"/>
    </row>
    <row r="5810" spans="90:93" ht="16.5">
      <c r="CL5810" s="352"/>
      <c r="CM5810" s="353"/>
      <c r="CN5810" s="354"/>
      <c r="CO5810" s="354"/>
    </row>
    <row r="5811" spans="90:93" ht="16.5">
      <c r="CL5811" s="352"/>
      <c r="CM5811" s="353"/>
      <c r="CN5811" s="354"/>
      <c r="CO5811" s="354"/>
    </row>
    <row r="5812" spans="90:93" ht="16.5">
      <c r="CL5812" s="352"/>
      <c r="CM5812" s="353"/>
      <c r="CN5812" s="354"/>
      <c r="CO5812" s="354"/>
    </row>
    <row r="5813" spans="90:93" ht="16.5">
      <c r="CL5813" s="352"/>
      <c r="CM5813" s="353"/>
      <c r="CN5813" s="354"/>
      <c r="CO5813" s="354"/>
    </row>
    <row r="5814" spans="90:93" ht="16.5">
      <c r="CL5814" s="352"/>
      <c r="CM5814" s="353"/>
      <c r="CN5814" s="354"/>
      <c r="CO5814" s="354"/>
    </row>
    <row r="5815" spans="90:93" ht="16.5">
      <c r="CL5815" s="352"/>
      <c r="CM5815" s="353"/>
      <c r="CN5815" s="354"/>
      <c r="CO5815" s="354"/>
    </row>
    <row r="5816" spans="90:93" ht="16.5">
      <c r="CL5816" s="352"/>
      <c r="CM5816" s="353"/>
      <c r="CN5816" s="354"/>
      <c r="CO5816" s="354"/>
    </row>
    <row r="5817" spans="90:93" ht="16.5">
      <c r="CL5817" s="352"/>
      <c r="CM5817" s="353"/>
      <c r="CN5817" s="354"/>
      <c r="CO5817" s="354"/>
    </row>
    <row r="5818" spans="90:93" ht="16.5">
      <c r="CL5818" s="352"/>
      <c r="CM5818" s="353"/>
      <c r="CN5818" s="354"/>
      <c r="CO5818" s="354"/>
    </row>
    <row r="5819" spans="90:93" ht="16.5">
      <c r="CL5819" s="352"/>
      <c r="CM5819" s="353"/>
      <c r="CN5819" s="354"/>
      <c r="CO5819" s="354"/>
    </row>
    <row r="5820" spans="90:93" ht="16.5">
      <c r="CL5820" s="352"/>
      <c r="CM5820" s="353"/>
      <c r="CN5820" s="354"/>
      <c r="CO5820" s="354"/>
    </row>
    <row r="5821" spans="90:93" ht="16.5">
      <c r="CL5821" s="352"/>
      <c r="CM5821" s="353"/>
      <c r="CN5821" s="354"/>
      <c r="CO5821" s="354"/>
    </row>
    <row r="5822" spans="90:93" ht="16.5">
      <c r="CL5822" s="352"/>
      <c r="CM5822" s="353"/>
      <c r="CN5822" s="354"/>
      <c r="CO5822" s="354"/>
    </row>
    <row r="5823" spans="90:93" ht="16.5">
      <c r="CL5823" s="352"/>
      <c r="CM5823" s="353"/>
      <c r="CN5823" s="354"/>
      <c r="CO5823" s="354"/>
    </row>
    <row r="5824" spans="90:93" ht="16.5">
      <c r="CL5824" s="352"/>
      <c r="CM5824" s="353"/>
      <c r="CN5824" s="354"/>
      <c r="CO5824" s="354"/>
    </row>
    <row r="5825" spans="90:93" ht="16.5">
      <c r="CL5825" s="352"/>
      <c r="CM5825" s="353"/>
      <c r="CN5825" s="354"/>
      <c r="CO5825" s="354"/>
    </row>
    <row r="5826" spans="90:93" ht="16.5">
      <c r="CL5826" s="352"/>
      <c r="CM5826" s="353"/>
      <c r="CN5826" s="354"/>
      <c r="CO5826" s="354"/>
    </row>
    <row r="5827" spans="90:93" ht="16.5">
      <c r="CL5827" s="352"/>
      <c r="CM5827" s="353"/>
      <c r="CN5827" s="354"/>
      <c r="CO5827" s="354"/>
    </row>
    <row r="5828" spans="90:93" ht="16.5">
      <c r="CL5828" s="352"/>
      <c r="CM5828" s="353"/>
      <c r="CN5828" s="354"/>
      <c r="CO5828" s="354"/>
    </row>
    <row r="5829" spans="90:93" ht="16.5">
      <c r="CL5829" s="352"/>
      <c r="CM5829" s="353"/>
      <c r="CN5829" s="354"/>
      <c r="CO5829" s="354"/>
    </row>
    <row r="5830" spans="90:93" ht="16.5">
      <c r="CL5830" s="352"/>
      <c r="CM5830" s="353"/>
      <c r="CN5830" s="354"/>
      <c r="CO5830" s="354"/>
    </row>
    <row r="5831" spans="90:93" ht="16.5">
      <c r="CL5831" s="352"/>
      <c r="CM5831" s="353"/>
      <c r="CN5831" s="354"/>
      <c r="CO5831" s="354"/>
    </row>
    <row r="5832" spans="90:93" ht="16.5">
      <c r="CL5832" s="352"/>
      <c r="CM5832" s="353"/>
      <c r="CN5832" s="354"/>
      <c r="CO5832" s="354"/>
    </row>
    <row r="5833" spans="90:93" ht="16.5">
      <c r="CL5833" s="352"/>
      <c r="CM5833" s="353"/>
      <c r="CN5833" s="354"/>
      <c r="CO5833" s="354"/>
    </row>
    <row r="5834" spans="90:93" ht="16.5">
      <c r="CL5834" s="352"/>
      <c r="CM5834" s="353"/>
      <c r="CN5834" s="354"/>
      <c r="CO5834" s="354"/>
    </row>
    <row r="5835" spans="90:93" ht="16.5">
      <c r="CL5835" s="352"/>
      <c r="CM5835" s="353"/>
      <c r="CN5835" s="354"/>
      <c r="CO5835" s="354"/>
    </row>
    <row r="5836" spans="90:93" ht="16.5">
      <c r="CL5836" s="352"/>
      <c r="CM5836" s="353"/>
      <c r="CN5836" s="354"/>
      <c r="CO5836" s="354"/>
    </row>
    <row r="5837" spans="90:93" ht="16.5">
      <c r="CL5837" s="352"/>
      <c r="CM5837" s="353"/>
      <c r="CN5837" s="354"/>
      <c r="CO5837" s="354"/>
    </row>
    <row r="5838" spans="90:93" ht="16.5">
      <c r="CL5838" s="352"/>
      <c r="CM5838" s="353"/>
      <c r="CN5838" s="354"/>
      <c r="CO5838" s="354"/>
    </row>
    <row r="5839" spans="90:93" ht="16.5">
      <c r="CL5839" s="352"/>
      <c r="CM5839" s="353"/>
      <c r="CN5839" s="354"/>
      <c r="CO5839" s="354"/>
    </row>
    <row r="5840" spans="90:93" ht="16.5">
      <c r="CL5840" s="352"/>
      <c r="CM5840" s="353"/>
      <c r="CN5840" s="354"/>
      <c r="CO5840" s="354"/>
    </row>
    <row r="5841" spans="90:93" ht="16.5">
      <c r="CL5841" s="352"/>
      <c r="CM5841" s="353"/>
      <c r="CN5841" s="354"/>
      <c r="CO5841" s="354"/>
    </row>
    <row r="5842" spans="90:93" ht="16.5">
      <c r="CL5842" s="352"/>
      <c r="CM5842" s="353"/>
      <c r="CN5842" s="354"/>
      <c r="CO5842" s="354"/>
    </row>
    <row r="5843" spans="90:93" ht="16.5">
      <c r="CL5843" s="352"/>
      <c r="CM5843" s="353"/>
      <c r="CN5843" s="354"/>
      <c r="CO5843" s="354"/>
    </row>
    <row r="5844" spans="90:93" ht="16.5">
      <c r="CL5844" s="352"/>
      <c r="CM5844" s="353"/>
      <c r="CN5844" s="354"/>
      <c r="CO5844" s="354"/>
    </row>
    <row r="5845" spans="90:93" ht="16.5">
      <c r="CL5845" s="352"/>
      <c r="CM5845" s="353"/>
      <c r="CN5845" s="354"/>
      <c r="CO5845" s="354"/>
    </row>
    <row r="5846" spans="90:93" ht="16.5">
      <c r="CL5846" s="352"/>
      <c r="CM5846" s="353"/>
      <c r="CN5846" s="354"/>
      <c r="CO5846" s="354"/>
    </row>
    <row r="5847" spans="90:93" ht="16.5">
      <c r="CL5847" s="352"/>
      <c r="CM5847" s="353"/>
      <c r="CN5847" s="354"/>
      <c r="CO5847" s="354"/>
    </row>
    <row r="5848" spans="90:93" ht="16.5">
      <c r="CL5848" s="352"/>
      <c r="CM5848" s="353"/>
      <c r="CN5848" s="354"/>
      <c r="CO5848" s="354"/>
    </row>
    <row r="5849" spans="90:93" ht="16.5">
      <c r="CL5849" s="352"/>
      <c r="CM5849" s="353"/>
      <c r="CN5849" s="354"/>
      <c r="CO5849" s="354"/>
    </row>
    <row r="5850" spans="90:93" ht="16.5">
      <c r="CL5850" s="352"/>
      <c r="CM5850" s="353"/>
      <c r="CN5850" s="354"/>
      <c r="CO5850" s="354"/>
    </row>
    <row r="5851" spans="90:93" ht="16.5">
      <c r="CL5851" s="352"/>
      <c r="CM5851" s="353"/>
      <c r="CN5851" s="354"/>
      <c r="CO5851" s="354"/>
    </row>
    <row r="5852" spans="90:93" ht="16.5">
      <c r="CL5852" s="352"/>
      <c r="CM5852" s="353"/>
      <c r="CN5852" s="354"/>
      <c r="CO5852" s="354"/>
    </row>
    <row r="5853" spans="90:93" ht="16.5">
      <c r="CL5853" s="352"/>
      <c r="CM5853" s="353"/>
      <c r="CN5853" s="354"/>
      <c r="CO5853" s="354"/>
    </row>
    <row r="5854" spans="90:93" ht="16.5">
      <c r="CL5854" s="352"/>
      <c r="CM5854" s="353"/>
      <c r="CN5854" s="354"/>
      <c r="CO5854" s="354"/>
    </row>
    <row r="5855" spans="90:93" ht="16.5">
      <c r="CL5855" s="352"/>
      <c r="CM5855" s="353"/>
      <c r="CN5855" s="354"/>
      <c r="CO5855" s="354"/>
    </row>
    <row r="5856" spans="90:93" ht="16.5">
      <c r="CL5856" s="352"/>
      <c r="CM5856" s="353"/>
      <c r="CN5856" s="354"/>
      <c r="CO5856" s="354"/>
    </row>
    <row r="5857" spans="90:93" ht="16.5">
      <c r="CL5857" s="352"/>
      <c r="CM5857" s="353"/>
      <c r="CN5857" s="354"/>
      <c r="CO5857" s="354"/>
    </row>
    <row r="5858" spans="90:93" ht="16.5">
      <c r="CL5858" s="352"/>
      <c r="CM5858" s="353"/>
      <c r="CN5858" s="354"/>
      <c r="CO5858" s="354"/>
    </row>
    <row r="5859" spans="90:93" ht="16.5">
      <c r="CL5859" s="352"/>
      <c r="CM5859" s="353"/>
      <c r="CN5859" s="354"/>
      <c r="CO5859" s="354"/>
    </row>
    <row r="5860" spans="90:93" ht="16.5">
      <c r="CL5860" s="352"/>
      <c r="CM5860" s="353"/>
      <c r="CN5860" s="354"/>
      <c r="CO5860" s="354"/>
    </row>
    <row r="5861" spans="90:93" ht="16.5">
      <c r="CL5861" s="352"/>
      <c r="CM5861" s="353"/>
      <c r="CN5861" s="354"/>
      <c r="CO5861" s="354"/>
    </row>
    <row r="5862" spans="90:93" ht="16.5">
      <c r="CL5862" s="352"/>
      <c r="CM5862" s="353"/>
      <c r="CN5862" s="354"/>
      <c r="CO5862" s="354"/>
    </row>
    <row r="5863" spans="90:93" ht="16.5">
      <c r="CL5863" s="352"/>
      <c r="CM5863" s="353"/>
      <c r="CN5863" s="354"/>
      <c r="CO5863" s="354"/>
    </row>
    <row r="5864" spans="90:93" ht="16.5">
      <c r="CL5864" s="352"/>
      <c r="CM5864" s="353"/>
      <c r="CN5864" s="354"/>
      <c r="CO5864" s="354"/>
    </row>
    <row r="5865" spans="90:93" ht="16.5">
      <c r="CL5865" s="352"/>
      <c r="CM5865" s="353"/>
      <c r="CN5865" s="354"/>
      <c r="CO5865" s="354"/>
    </row>
    <row r="5866" spans="90:93" ht="16.5">
      <c r="CL5866" s="352"/>
      <c r="CM5866" s="353"/>
      <c r="CN5866" s="354"/>
      <c r="CO5866" s="354"/>
    </row>
    <row r="5867" spans="90:93" ht="16.5">
      <c r="CL5867" s="352"/>
      <c r="CM5867" s="353"/>
      <c r="CN5867" s="354"/>
      <c r="CO5867" s="354"/>
    </row>
    <row r="5868" spans="90:93" ht="16.5">
      <c r="CL5868" s="352"/>
      <c r="CM5868" s="353"/>
      <c r="CN5868" s="354"/>
      <c r="CO5868" s="354"/>
    </row>
    <row r="5869" spans="90:93" ht="16.5">
      <c r="CL5869" s="352"/>
      <c r="CM5869" s="353"/>
      <c r="CN5869" s="354"/>
      <c r="CO5869" s="354"/>
    </row>
    <row r="5870" spans="90:93" ht="16.5">
      <c r="CL5870" s="352"/>
      <c r="CM5870" s="353"/>
      <c r="CN5870" s="354"/>
      <c r="CO5870" s="354"/>
    </row>
    <row r="5871" spans="90:93" ht="16.5">
      <c r="CL5871" s="352"/>
      <c r="CM5871" s="353"/>
      <c r="CN5871" s="354"/>
      <c r="CO5871" s="354"/>
    </row>
    <row r="5872" spans="90:93" ht="16.5">
      <c r="CL5872" s="352"/>
      <c r="CM5872" s="353"/>
      <c r="CN5872" s="354"/>
      <c r="CO5872" s="354"/>
    </row>
    <row r="5873" spans="90:93" ht="16.5">
      <c r="CL5873" s="352"/>
      <c r="CM5873" s="353"/>
      <c r="CN5873" s="354"/>
      <c r="CO5873" s="354"/>
    </row>
    <row r="5874" spans="90:93" ht="16.5">
      <c r="CL5874" s="352"/>
      <c r="CM5874" s="353"/>
      <c r="CN5874" s="354"/>
      <c r="CO5874" s="354"/>
    </row>
    <row r="5875" spans="90:93" ht="16.5">
      <c r="CL5875" s="352"/>
      <c r="CM5875" s="353"/>
      <c r="CN5875" s="354"/>
      <c r="CO5875" s="354"/>
    </row>
    <row r="5876" spans="90:93" ht="16.5">
      <c r="CL5876" s="352"/>
      <c r="CM5876" s="353"/>
      <c r="CN5876" s="354"/>
      <c r="CO5876" s="354"/>
    </row>
    <row r="5877" spans="90:93" ht="16.5">
      <c r="CL5877" s="352"/>
      <c r="CM5877" s="353"/>
      <c r="CN5877" s="354"/>
      <c r="CO5877" s="354"/>
    </row>
    <row r="5878" spans="90:93" ht="16.5">
      <c r="CL5878" s="352"/>
      <c r="CM5878" s="353"/>
      <c r="CN5878" s="354"/>
      <c r="CO5878" s="354"/>
    </row>
    <row r="5879" spans="90:93" ht="16.5">
      <c r="CL5879" s="352"/>
      <c r="CM5879" s="353"/>
      <c r="CN5879" s="354"/>
      <c r="CO5879" s="354"/>
    </row>
    <row r="5880" spans="90:93" ht="16.5">
      <c r="CL5880" s="352"/>
      <c r="CM5880" s="353"/>
      <c r="CN5880" s="354"/>
      <c r="CO5880" s="354"/>
    </row>
    <row r="5881" spans="90:93" ht="16.5">
      <c r="CL5881" s="352"/>
      <c r="CM5881" s="353"/>
      <c r="CN5881" s="354"/>
      <c r="CO5881" s="354"/>
    </row>
  </sheetData>
  <mergeCells count="483">
    <mergeCell ref="BZ96:CB96"/>
    <mergeCell ref="CJ5:CK5"/>
    <mergeCell ref="CL5:CM5"/>
    <mergeCell ref="CJ60:CK60"/>
    <mergeCell ref="CL60:CM60"/>
    <mergeCell ref="CA86:CB86"/>
    <mergeCell ref="CA87:CB87"/>
    <mergeCell ref="CA91:CB91"/>
    <mergeCell ref="CA92:CB92"/>
    <mergeCell ref="CA74:CB74"/>
    <mergeCell ref="BZ60:CB61"/>
    <mergeCell ref="CA79:CB79"/>
    <mergeCell ref="CA82:CB82"/>
    <mergeCell ref="CA83:CB83"/>
    <mergeCell ref="CA66:CB66"/>
    <mergeCell ref="CA67:CB67"/>
    <mergeCell ref="CA68:CB68"/>
    <mergeCell ref="CA71:CB71"/>
    <mergeCell ref="CA50:CB50"/>
    <mergeCell ref="CA51:CB51"/>
    <mergeCell ref="CA52:CB52"/>
    <mergeCell ref="BZ54:CB54"/>
    <mergeCell ref="CA40:CB40"/>
    <mergeCell ref="CA43:CB43"/>
    <mergeCell ref="CA46:CB46"/>
    <mergeCell ref="CA49:CB49"/>
    <mergeCell ref="CA34:CB34"/>
    <mergeCell ref="CA35:CB35"/>
    <mergeCell ref="CA38:CB38"/>
    <mergeCell ref="CA39:CB39"/>
    <mergeCell ref="CA30:CB30"/>
    <mergeCell ref="CA31:CB31"/>
    <mergeCell ref="CA32:CB32"/>
    <mergeCell ref="CA33:CB33"/>
    <mergeCell ref="CA24:CB24"/>
    <mergeCell ref="CA27:CB27"/>
    <mergeCell ref="CA28:CB28"/>
    <mergeCell ref="CA29:CB29"/>
    <mergeCell ref="CA20:CB20"/>
    <mergeCell ref="CA21:CB21"/>
    <mergeCell ref="CA22:CB22"/>
    <mergeCell ref="CA23:CB23"/>
    <mergeCell ref="BP92:BQ92"/>
    <mergeCell ref="BO96:BQ96"/>
    <mergeCell ref="BZ5:CB6"/>
    <mergeCell ref="BZ8:CB8"/>
    <mergeCell ref="CA11:CB11"/>
    <mergeCell ref="CA12:CB12"/>
    <mergeCell ref="CA13:CB13"/>
    <mergeCell ref="CA14:CB14"/>
    <mergeCell ref="CA15:CB15"/>
    <mergeCell ref="CA16:CB16"/>
    <mergeCell ref="BP83:BQ83"/>
    <mergeCell ref="BP86:BQ86"/>
    <mergeCell ref="BP87:BQ87"/>
    <mergeCell ref="BP91:BQ91"/>
    <mergeCell ref="BP71:BQ71"/>
    <mergeCell ref="BP74:BQ74"/>
    <mergeCell ref="BP79:BQ79"/>
    <mergeCell ref="BP82:BQ82"/>
    <mergeCell ref="BO60:BQ61"/>
    <mergeCell ref="BP66:BQ66"/>
    <mergeCell ref="BP67:BQ67"/>
    <mergeCell ref="BP68:BQ68"/>
    <mergeCell ref="BP50:BQ50"/>
    <mergeCell ref="BP51:BQ51"/>
    <mergeCell ref="BP52:BQ52"/>
    <mergeCell ref="BO54:BQ54"/>
    <mergeCell ref="BP40:BQ40"/>
    <mergeCell ref="BP43:BQ43"/>
    <mergeCell ref="BP46:BQ46"/>
    <mergeCell ref="BP49:BQ49"/>
    <mergeCell ref="BP34:BQ34"/>
    <mergeCell ref="BP35:BQ35"/>
    <mergeCell ref="BP38:BQ38"/>
    <mergeCell ref="BP39:BQ39"/>
    <mergeCell ref="BP30:BQ30"/>
    <mergeCell ref="BP31:BQ31"/>
    <mergeCell ref="BP32:BQ32"/>
    <mergeCell ref="BP33:BQ33"/>
    <mergeCell ref="BP24:BQ24"/>
    <mergeCell ref="BP27:BQ27"/>
    <mergeCell ref="BP28:BQ28"/>
    <mergeCell ref="BP29:BQ29"/>
    <mergeCell ref="BP20:BQ20"/>
    <mergeCell ref="BP21:BQ21"/>
    <mergeCell ref="BP22:BQ22"/>
    <mergeCell ref="BP23:BQ23"/>
    <mergeCell ref="BE92:BF92"/>
    <mergeCell ref="BD96:BF96"/>
    <mergeCell ref="BO5:BQ6"/>
    <mergeCell ref="BO8:BQ8"/>
    <mergeCell ref="BP11:BQ11"/>
    <mergeCell ref="BP12:BQ12"/>
    <mergeCell ref="BP13:BQ13"/>
    <mergeCell ref="BP14:BQ14"/>
    <mergeCell ref="BP15:BQ15"/>
    <mergeCell ref="BP16:BQ16"/>
    <mergeCell ref="BE83:BF83"/>
    <mergeCell ref="BE86:BF86"/>
    <mergeCell ref="BE87:BF87"/>
    <mergeCell ref="BE91:BF91"/>
    <mergeCell ref="BE71:BF71"/>
    <mergeCell ref="BE74:BF74"/>
    <mergeCell ref="BE79:BF79"/>
    <mergeCell ref="BE82:BF82"/>
    <mergeCell ref="BD60:BF61"/>
    <mergeCell ref="BE66:BF66"/>
    <mergeCell ref="BE67:BF67"/>
    <mergeCell ref="BE68:BF68"/>
    <mergeCell ref="BE50:BF50"/>
    <mergeCell ref="BE51:BF51"/>
    <mergeCell ref="BE52:BF52"/>
    <mergeCell ref="BD54:BF54"/>
    <mergeCell ref="BE40:BF40"/>
    <mergeCell ref="BE43:BF43"/>
    <mergeCell ref="BE46:BF46"/>
    <mergeCell ref="BE49:BF49"/>
    <mergeCell ref="BE34:BF34"/>
    <mergeCell ref="BE35:BF35"/>
    <mergeCell ref="BE38:BF38"/>
    <mergeCell ref="BE39:BF39"/>
    <mergeCell ref="BE30:BF30"/>
    <mergeCell ref="BE31:BF31"/>
    <mergeCell ref="BE32:BF32"/>
    <mergeCell ref="BE33:BF33"/>
    <mergeCell ref="BE24:BF24"/>
    <mergeCell ref="BE27:BF27"/>
    <mergeCell ref="BE28:BF28"/>
    <mergeCell ref="BE29:BF29"/>
    <mergeCell ref="BE20:BF20"/>
    <mergeCell ref="BE21:BF21"/>
    <mergeCell ref="BE22:BF22"/>
    <mergeCell ref="BE23:BF23"/>
    <mergeCell ref="AT92:AU92"/>
    <mergeCell ref="AS96:AU96"/>
    <mergeCell ref="BD5:BF6"/>
    <mergeCell ref="BD8:BF8"/>
    <mergeCell ref="BE11:BF11"/>
    <mergeCell ref="BE12:BF12"/>
    <mergeCell ref="BE13:BF13"/>
    <mergeCell ref="BE14:BF14"/>
    <mergeCell ref="BE15:BF15"/>
    <mergeCell ref="BE16:BF16"/>
    <mergeCell ref="AT83:AU83"/>
    <mergeCell ref="AT86:AU86"/>
    <mergeCell ref="AT87:AU87"/>
    <mergeCell ref="AT91:AU91"/>
    <mergeCell ref="AT71:AU71"/>
    <mergeCell ref="AT74:AU74"/>
    <mergeCell ref="AT79:AU79"/>
    <mergeCell ref="AT82:AU82"/>
    <mergeCell ref="AS60:AU61"/>
    <mergeCell ref="AT66:AU66"/>
    <mergeCell ref="AT67:AU67"/>
    <mergeCell ref="AT68:AU68"/>
    <mergeCell ref="AT50:AU50"/>
    <mergeCell ref="AT51:AU51"/>
    <mergeCell ref="AT52:AU52"/>
    <mergeCell ref="AS54:AU54"/>
    <mergeCell ref="AT40:AU40"/>
    <mergeCell ref="AT43:AU43"/>
    <mergeCell ref="AT46:AU46"/>
    <mergeCell ref="AT49:AU49"/>
    <mergeCell ref="AT34:AU34"/>
    <mergeCell ref="AT35:AU35"/>
    <mergeCell ref="AT38:AU38"/>
    <mergeCell ref="AT39:AU39"/>
    <mergeCell ref="AT30:AU30"/>
    <mergeCell ref="AT31:AU31"/>
    <mergeCell ref="AT32:AU32"/>
    <mergeCell ref="AT33:AU33"/>
    <mergeCell ref="AT24:AU24"/>
    <mergeCell ref="AT27:AU27"/>
    <mergeCell ref="AT28:AU28"/>
    <mergeCell ref="AT29:AU29"/>
    <mergeCell ref="AT20:AU20"/>
    <mergeCell ref="AT21:AU21"/>
    <mergeCell ref="AT22:AU22"/>
    <mergeCell ref="AT23:AU23"/>
    <mergeCell ref="AT13:AU13"/>
    <mergeCell ref="AT14:AU14"/>
    <mergeCell ref="AT15:AU15"/>
    <mergeCell ref="AT16:AU16"/>
    <mergeCell ref="AS5:AU6"/>
    <mergeCell ref="AS8:AU8"/>
    <mergeCell ref="AT11:AU11"/>
    <mergeCell ref="AT12:AU12"/>
    <mergeCell ref="AI87:AJ87"/>
    <mergeCell ref="AI91:AJ91"/>
    <mergeCell ref="AI92:AJ92"/>
    <mergeCell ref="AH96:AJ96"/>
    <mergeCell ref="AI79:AJ79"/>
    <mergeCell ref="AI82:AJ82"/>
    <mergeCell ref="AI83:AJ83"/>
    <mergeCell ref="AI86:AJ86"/>
    <mergeCell ref="AI67:AJ67"/>
    <mergeCell ref="AI68:AJ68"/>
    <mergeCell ref="AI71:AJ71"/>
    <mergeCell ref="AI74:AJ74"/>
    <mergeCell ref="AI51:AJ51"/>
    <mergeCell ref="AI52:AJ52"/>
    <mergeCell ref="AH54:AJ54"/>
    <mergeCell ref="AI66:AJ66"/>
    <mergeCell ref="AI43:AJ43"/>
    <mergeCell ref="AI46:AJ46"/>
    <mergeCell ref="AI49:AJ49"/>
    <mergeCell ref="AI50:AJ50"/>
    <mergeCell ref="AI35:AJ35"/>
    <mergeCell ref="AI38:AJ38"/>
    <mergeCell ref="AI39:AJ39"/>
    <mergeCell ref="AI40:AJ40"/>
    <mergeCell ref="AI31:AJ31"/>
    <mergeCell ref="AI32:AJ32"/>
    <mergeCell ref="AI33:AJ33"/>
    <mergeCell ref="AI34:AJ34"/>
    <mergeCell ref="AI27:AJ27"/>
    <mergeCell ref="AI28:AJ28"/>
    <mergeCell ref="AI29:AJ29"/>
    <mergeCell ref="AI30:AJ30"/>
    <mergeCell ref="AI21:AJ21"/>
    <mergeCell ref="AI22:AJ22"/>
    <mergeCell ref="AI23:AJ23"/>
    <mergeCell ref="AI24:AJ24"/>
    <mergeCell ref="AI14:AJ14"/>
    <mergeCell ref="AI15:AJ15"/>
    <mergeCell ref="AI16:AJ16"/>
    <mergeCell ref="AI20:AJ20"/>
    <mergeCell ref="AH8:AJ8"/>
    <mergeCell ref="AI11:AJ11"/>
    <mergeCell ref="AI12:AJ12"/>
    <mergeCell ref="AI13:AJ13"/>
    <mergeCell ref="M87:N87"/>
    <mergeCell ref="M91:N91"/>
    <mergeCell ref="M92:N92"/>
    <mergeCell ref="L96:N96"/>
    <mergeCell ref="M79:N79"/>
    <mergeCell ref="M82:N82"/>
    <mergeCell ref="M83:N83"/>
    <mergeCell ref="M86:N86"/>
    <mergeCell ref="M67:N67"/>
    <mergeCell ref="M68:N68"/>
    <mergeCell ref="M71:N71"/>
    <mergeCell ref="M74:N74"/>
    <mergeCell ref="M46:N46"/>
    <mergeCell ref="M49:N49"/>
    <mergeCell ref="M50:N50"/>
    <mergeCell ref="M66:N66"/>
    <mergeCell ref="M51:N51"/>
    <mergeCell ref="M52:N52"/>
    <mergeCell ref="L54:N54"/>
    <mergeCell ref="L60:N61"/>
    <mergeCell ref="M38:N38"/>
    <mergeCell ref="M39:N39"/>
    <mergeCell ref="M40:N40"/>
    <mergeCell ref="M43:N43"/>
    <mergeCell ref="M32:N32"/>
    <mergeCell ref="M33:N33"/>
    <mergeCell ref="M34:N34"/>
    <mergeCell ref="M35:N35"/>
    <mergeCell ref="M28:N28"/>
    <mergeCell ref="M29:N29"/>
    <mergeCell ref="M30:N30"/>
    <mergeCell ref="M31:N31"/>
    <mergeCell ref="M27:N27"/>
    <mergeCell ref="L5:N6"/>
    <mergeCell ref="L8:N8"/>
    <mergeCell ref="M11:N11"/>
    <mergeCell ref="M12:N12"/>
    <mergeCell ref="M21:N21"/>
    <mergeCell ref="M22:N22"/>
    <mergeCell ref="M23:N23"/>
    <mergeCell ref="M24:N24"/>
    <mergeCell ref="M13:N13"/>
    <mergeCell ref="M14:N14"/>
    <mergeCell ref="M15:N15"/>
    <mergeCell ref="M16:N16"/>
    <mergeCell ref="M20:N20"/>
    <mergeCell ref="W96:Y96"/>
    <mergeCell ref="X86:Y86"/>
    <mergeCell ref="X87:Y87"/>
    <mergeCell ref="X91:Y91"/>
    <mergeCell ref="X92:Y92"/>
    <mergeCell ref="X74:Y74"/>
    <mergeCell ref="X79:Y79"/>
    <mergeCell ref="X82:Y82"/>
    <mergeCell ref="X83:Y83"/>
    <mergeCell ref="X66:Y66"/>
    <mergeCell ref="X67:Y67"/>
    <mergeCell ref="X68:Y68"/>
    <mergeCell ref="X71:Y71"/>
    <mergeCell ref="X50:Y50"/>
    <mergeCell ref="X51:Y51"/>
    <mergeCell ref="X52:Y52"/>
    <mergeCell ref="W54:Y54"/>
    <mergeCell ref="X40:Y40"/>
    <mergeCell ref="X43:Y43"/>
    <mergeCell ref="X46:Y46"/>
    <mergeCell ref="X49:Y49"/>
    <mergeCell ref="X34:Y34"/>
    <mergeCell ref="X35:Y35"/>
    <mergeCell ref="X38:Y38"/>
    <mergeCell ref="X39:Y39"/>
    <mergeCell ref="X30:Y30"/>
    <mergeCell ref="X31:Y31"/>
    <mergeCell ref="X32:Y32"/>
    <mergeCell ref="X33:Y33"/>
    <mergeCell ref="W8:Y8"/>
    <mergeCell ref="X11:Y11"/>
    <mergeCell ref="X12:Y12"/>
    <mergeCell ref="X21:Y21"/>
    <mergeCell ref="X13:Y13"/>
    <mergeCell ref="X14:Y14"/>
    <mergeCell ref="X15:Y15"/>
    <mergeCell ref="X16:Y16"/>
    <mergeCell ref="X20:Y20"/>
    <mergeCell ref="X22:Y22"/>
    <mergeCell ref="X23:Y23"/>
    <mergeCell ref="X24:Y24"/>
    <mergeCell ref="X27:Y27"/>
    <mergeCell ref="X28:Y28"/>
    <mergeCell ref="X29:Y29"/>
    <mergeCell ref="A5:C6"/>
    <mergeCell ref="B91:C91"/>
    <mergeCell ref="B67:C67"/>
    <mergeCell ref="B68:C68"/>
    <mergeCell ref="B71:C71"/>
    <mergeCell ref="B50:C50"/>
    <mergeCell ref="B51:C51"/>
    <mergeCell ref="B52:C52"/>
    <mergeCell ref="B92:C92"/>
    <mergeCell ref="B86:C86"/>
    <mergeCell ref="B87:C87"/>
    <mergeCell ref="B74:C74"/>
    <mergeCell ref="B79:C79"/>
    <mergeCell ref="B82:C82"/>
    <mergeCell ref="B83:C83"/>
    <mergeCell ref="B35:C35"/>
    <mergeCell ref="B38:C38"/>
    <mergeCell ref="B39:C39"/>
    <mergeCell ref="B66:C66"/>
    <mergeCell ref="B40:C40"/>
    <mergeCell ref="B43:C43"/>
    <mergeCell ref="B46:C46"/>
    <mergeCell ref="B49:C49"/>
    <mergeCell ref="B31:C31"/>
    <mergeCell ref="B32:C32"/>
    <mergeCell ref="B33:C33"/>
    <mergeCell ref="B34:C34"/>
    <mergeCell ref="CG60:CG61"/>
    <mergeCell ref="CE60:CE61"/>
    <mergeCell ref="CF60:CF61"/>
    <mergeCell ref="B20:C20"/>
    <mergeCell ref="B21:C21"/>
    <mergeCell ref="B22:C22"/>
    <mergeCell ref="B23:C23"/>
    <mergeCell ref="B24:C24"/>
    <mergeCell ref="B27:C27"/>
    <mergeCell ref="B28:C28"/>
    <mergeCell ref="CD60:CD61"/>
    <mergeCell ref="BA60:BA61"/>
    <mergeCell ref="BH60:BH61"/>
    <mergeCell ref="BI60:BI61"/>
    <mergeCell ref="BJ60:BJ61"/>
    <mergeCell ref="BT60:BT61"/>
    <mergeCell ref="BX60:BX61"/>
    <mergeCell ref="BN60:BN61"/>
    <mergeCell ref="BS60:BS61"/>
    <mergeCell ref="BK60:BK61"/>
    <mergeCell ref="AB60:AB61"/>
    <mergeCell ref="AZ60:AZ61"/>
    <mergeCell ref="U60:U61"/>
    <mergeCell ref="BY60:BY61"/>
    <mergeCell ref="AM60:AM61"/>
    <mergeCell ref="AQ60:AQ61"/>
    <mergeCell ref="AR60:AR61"/>
    <mergeCell ref="AW60:AW61"/>
    <mergeCell ref="BU60:BU61"/>
    <mergeCell ref="BB60:BB61"/>
    <mergeCell ref="AC60:AC61"/>
    <mergeCell ref="AN60:AN61"/>
    <mergeCell ref="AO60:AO61"/>
    <mergeCell ref="AL60:AL61"/>
    <mergeCell ref="AD60:AD61"/>
    <mergeCell ref="AE60:AE61"/>
    <mergeCell ref="AF60:AF61"/>
    <mergeCell ref="AY60:AY61"/>
    <mergeCell ref="AP60:AP61"/>
    <mergeCell ref="AG60:AG61"/>
    <mergeCell ref="BW60:BW61"/>
    <mergeCell ref="BC60:BC61"/>
    <mergeCell ref="BM60:BM61"/>
    <mergeCell ref="BL60:BL61"/>
    <mergeCell ref="BV60:BV61"/>
    <mergeCell ref="AH60:AJ61"/>
    <mergeCell ref="AX60:AX61"/>
    <mergeCell ref="Q60:Q61"/>
    <mergeCell ref="R60:R61"/>
    <mergeCell ref="V60:V61"/>
    <mergeCell ref="AA60:AA61"/>
    <mergeCell ref="S60:S61"/>
    <mergeCell ref="W60:Y61"/>
    <mergeCell ref="T60:T61"/>
    <mergeCell ref="E60:E61"/>
    <mergeCell ref="F60:F61"/>
    <mergeCell ref="G60:G61"/>
    <mergeCell ref="H60:H61"/>
    <mergeCell ref="I60:I61"/>
    <mergeCell ref="J60:J61"/>
    <mergeCell ref="K60:K61"/>
    <mergeCell ref="P60:P61"/>
    <mergeCell ref="CD5:CD6"/>
    <mergeCell ref="CG5:CG6"/>
    <mergeCell ref="CE5:CE6"/>
    <mergeCell ref="CF5:CF6"/>
    <mergeCell ref="BW5:BW6"/>
    <mergeCell ref="AF5:AF6"/>
    <mergeCell ref="BX5:BX6"/>
    <mergeCell ref="BH5:BH6"/>
    <mergeCell ref="BK5:BK6"/>
    <mergeCell ref="BM5:BM6"/>
    <mergeCell ref="AO5:AO6"/>
    <mergeCell ref="AP5:AP6"/>
    <mergeCell ref="BI5:BI6"/>
    <mergeCell ref="BJ5:BJ6"/>
    <mergeCell ref="BY5:BY6"/>
    <mergeCell ref="BS5:BS6"/>
    <mergeCell ref="AD5:AD6"/>
    <mergeCell ref="BT5:BT6"/>
    <mergeCell ref="BV5:BV6"/>
    <mergeCell ref="BU5:BU6"/>
    <mergeCell ref="AY5:AY6"/>
    <mergeCell ref="BL5:BL6"/>
    <mergeCell ref="BB5:BB6"/>
    <mergeCell ref="BN5:BN6"/>
    <mergeCell ref="AX5:AX6"/>
    <mergeCell ref="AZ5:AZ6"/>
    <mergeCell ref="BA5:BA6"/>
    <mergeCell ref="BC5:BC6"/>
    <mergeCell ref="AQ5:AQ6"/>
    <mergeCell ref="AR5:AR6"/>
    <mergeCell ref="AW5:AW6"/>
    <mergeCell ref="AC5:AC6"/>
    <mergeCell ref="AE5:AE6"/>
    <mergeCell ref="AG5:AG6"/>
    <mergeCell ref="AL5:AL6"/>
    <mergeCell ref="AM5:AM6"/>
    <mergeCell ref="AN5:AN6"/>
    <mergeCell ref="AH5:AJ6"/>
    <mergeCell ref="V5:V6"/>
    <mergeCell ref="AA5:AA6"/>
    <mergeCell ref="W5:Y6"/>
    <mergeCell ref="AB5:AB6"/>
    <mergeCell ref="CH60:CI60"/>
    <mergeCell ref="E5:E6"/>
    <mergeCell ref="F5:F6"/>
    <mergeCell ref="G5:G6"/>
    <mergeCell ref="H5:H6"/>
    <mergeCell ref="I5:I6"/>
    <mergeCell ref="J5:J6"/>
    <mergeCell ref="K5:K6"/>
    <mergeCell ref="BF53:BG53"/>
    <mergeCell ref="P5:P6"/>
    <mergeCell ref="A96:C96"/>
    <mergeCell ref="B11:C11"/>
    <mergeCell ref="B12:C12"/>
    <mergeCell ref="B13:C13"/>
    <mergeCell ref="B14:C14"/>
    <mergeCell ref="B15:C15"/>
    <mergeCell ref="B16:C16"/>
    <mergeCell ref="A60:C61"/>
    <mergeCell ref="B29:C29"/>
    <mergeCell ref="B30:C30"/>
    <mergeCell ref="CH2:CI2"/>
    <mergeCell ref="CH57:CI57"/>
    <mergeCell ref="A8:C8"/>
    <mergeCell ref="A54:C54"/>
    <mergeCell ref="CH5:CI5"/>
    <mergeCell ref="Q5:Q6"/>
    <mergeCell ref="R5:R6"/>
    <mergeCell ref="S5:S6"/>
    <mergeCell ref="T5:T6"/>
    <mergeCell ref="U5:U6"/>
  </mergeCells>
  <printOptions/>
  <pageMargins left="0.5905511811023623" right="0.5905511811023623" top="0.4724409448818898" bottom="1.1811023622047245" header="0" footer="0"/>
  <pageSetup horizontalDpi="600" verticalDpi="600" orientation="portrait" pageOrder="overThenDown" paperSize="9" scale="92" r:id="rId1"/>
  <rowBreaks count="1" manualBreakCount="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mannli</dc:creator>
  <cp:keywords/>
  <dc:description/>
  <cp:lastModifiedBy>mannli</cp:lastModifiedBy>
  <dcterms:created xsi:type="dcterms:W3CDTF">2005-08-26T07:22:10Z</dcterms:created>
  <dcterms:modified xsi:type="dcterms:W3CDTF">2005-09-06T09:43:06Z</dcterms:modified>
  <cp:category/>
  <cp:version/>
  <cp:contentType/>
  <cp:contentStatus/>
</cp:coreProperties>
</file>