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特別收入基金餘絀綜計表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'特別收入基金餘絀綜計表'!$A$1:$L$39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<sst xmlns="http://schemas.openxmlformats.org/spreadsheetml/2006/main" count="56" uniqueCount="50">
  <si>
    <t>特別收入基金來源、</t>
  </si>
  <si>
    <t>用途及餘絀綜計表</t>
  </si>
  <si>
    <t>中華民國</t>
  </si>
  <si>
    <t>單位：新臺幣元</t>
  </si>
  <si>
    <t>基  金  別</t>
  </si>
  <si>
    <t xml:space="preserve"> 預  算  數</t>
  </si>
  <si>
    <t xml:space="preserve">     決        算</t>
  </si>
  <si>
    <t>決算數與預算數比較</t>
  </si>
  <si>
    <t>期初累積賸餘
(短絀-)</t>
  </si>
  <si>
    <t>期末累積賸餘
(短絀-)</t>
  </si>
  <si>
    <t>基金來源</t>
  </si>
  <si>
    <t>基金用途</t>
  </si>
  <si>
    <t>本期賸餘(短絀-)</t>
  </si>
  <si>
    <t>　行政院主管</t>
  </si>
  <si>
    <t>　內政部主管</t>
  </si>
  <si>
    <t>　教育部主管</t>
  </si>
  <si>
    <t>　經濟部主管</t>
  </si>
  <si>
    <t>　交通部主管</t>
  </si>
  <si>
    <t>　農業委員會主管</t>
  </si>
  <si>
    <t>　勞工委員會主管</t>
  </si>
  <si>
    <t>　衛生署主管</t>
  </si>
  <si>
    <t>　環境保護署主管</t>
  </si>
  <si>
    <t>　大陸委員會主管</t>
  </si>
  <si>
    <r>
      <t xml:space="preserve">  </t>
    </r>
    <r>
      <rPr>
        <u val="single"/>
        <sz val="24"/>
        <rFont val="Times New Roman"/>
        <family val="1"/>
      </rPr>
      <t xml:space="preserve"> </t>
    </r>
  </si>
  <si>
    <t>────────────────</t>
  </si>
  <si>
    <t>──────────────</t>
  </si>
  <si>
    <t>93年度</t>
  </si>
  <si>
    <r>
      <t xml:space="preserve">       </t>
    </r>
    <r>
      <rPr>
        <sz val="18"/>
        <rFont val="華康粗明體"/>
        <family val="3"/>
      </rPr>
      <t>數</t>
    </r>
  </si>
  <si>
    <r>
      <t>　</t>
    </r>
    <r>
      <rPr>
        <sz val="14"/>
        <rFont val="Times New Roman"/>
        <family val="1"/>
      </rPr>
      <t xml:space="preserve">    </t>
    </r>
    <r>
      <rPr>
        <sz val="14"/>
        <rFont val="細明體"/>
        <family val="3"/>
      </rPr>
      <t>行政院國家科學技術發
    展基金　　</t>
    </r>
  </si>
  <si>
    <r>
      <t xml:space="preserve">        </t>
    </r>
    <r>
      <rPr>
        <sz val="14"/>
        <rFont val="細明體"/>
        <family val="3"/>
      </rPr>
      <t>九二一震災社區重建更
    新基金</t>
    </r>
  </si>
  <si>
    <r>
      <t>　　離島建設基金</t>
    </r>
  </si>
  <si>
    <t xml:space="preserve">    醫療服務業開發基金</t>
  </si>
  <si>
    <r>
      <t>　　行政院公營事業民營化
    基金</t>
    </r>
  </si>
  <si>
    <t xml:space="preserve">  　社會福利基金</t>
  </si>
  <si>
    <t xml:space="preserve">  　學產基金</t>
  </si>
  <si>
    <r>
      <t>　　經濟特別收入基金</t>
    </r>
  </si>
  <si>
    <t>　  核能發電後端營運基金</t>
  </si>
  <si>
    <t>　　航港建設基金</t>
  </si>
  <si>
    <t xml:space="preserve">  　農業特別收入基金</t>
  </si>
  <si>
    <r>
      <t>　　就業安定基金</t>
    </r>
  </si>
  <si>
    <t xml:space="preserve">  　健康照護基金</t>
  </si>
  <si>
    <r>
      <t>　　環境保護基金</t>
    </r>
  </si>
  <si>
    <r>
      <t xml:space="preserve">  </t>
    </r>
    <r>
      <rPr>
        <sz val="16"/>
        <rFont val="細明體"/>
        <family val="3"/>
      </rPr>
      <t>文化建設委員會主管</t>
    </r>
  </si>
  <si>
    <t xml:space="preserve"> 　 文化建設基金</t>
  </si>
  <si>
    <t xml:space="preserve"> 　 中華發展基金</t>
  </si>
  <si>
    <t>　新聞局主管</t>
  </si>
  <si>
    <r>
      <t>　　有線廣播電視事業發展
    基金</t>
    </r>
  </si>
  <si>
    <r>
      <t xml:space="preserve">  </t>
    </r>
    <r>
      <rPr>
        <sz val="16"/>
        <rFont val="細明體"/>
        <family val="3"/>
      </rPr>
      <t>金融監督管理委員會
  主管</t>
    </r>
  </si>
  <si>
    <r>
      <t>　　行政院金融重建基金</t>
    </r>
  </si>
  <si>
    <r>
      <t>合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粗明體"/>
        <family val="3"/>
      </rPr>
      <t>計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</si>
</sst>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(* #,##0.00_);_(\-* #,##0.00_);_(* &quot;…&quot;_);_(@_)"/>
    <numFmt numFmtId="193" formatCode="_(\+* #,##0.00_);_(\-* #,##0.00_);_(* &quot;…&quot;_);_(@_)"/>
    <numFmt numFmtId="194" formatCode="m&quot;月&quot;d&quot;日&quot;"/>
    <numFmt numFmtId="195" formatCode="_(* #,##0.00_);_(&quot;–&quot;* #,##0.00_);_(* &quot;…&quot;_);_(@_)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&quot;*&quot;\ #,##0.00_);_(&quot;*&quot;\ \(#,##0.00\);_(&quot;$&quot;* &quot; &quot;_);_(@_)"/>
    <numFmt numFmtId="204" formatCode="_(&quot;*&quot;\ #,##0_);_(&quot;*&quot;\ \(#,##0\);_(&quot;$&quot;* &quot; &quot;_);_(@_)"/>
    <numFmt numFmtId="205" formatCode="#,##0.00_);[Red]\(#,##0.00\)"/>
    <numFmt numFmtId="206" formatCode="#,##0.00_ "/>
    <numFmt numFmtId="207" formatCode="0.0000"/>
    <numFmt numFmtId="208" formatCode="#,##0.0000"/>
    <numFmt numFmtId="209" formatCode="#,##0_ "/>
    <numFmt numFmtId="210" formatCode="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DBNum1][$-404]e&quot;年&quot;m&quot;月&quot;d&quot;日&quot;"/>
    <numFmt numFmtId="215" formatCode="#,###_ "/>
    <numFmt numFmtId="216" formatCode="#,##0.00_ ;[Red]\-#,##0.00\ "/>
    <numFmt numFmtId="217" formatCode="_(* #,##0.00_);_(&quot;–&quot;* #,##0.00_);_(* &quot;&quot;_);_(@_)"/>
    <numFmt numFmtId="218" formatCode="_(&quot; +&quot;* #,##0.00_);_(&quot; –&quot;* #,##0.00_);_(* &quot;&quot;_);_(@_)"/>
    <numFmt numFmtId="219" formatCode="_(* #,##0.00_);_(* #,##0.00_);_(* &quot;&quot;_);_(@_)"/>
    <numFmt numFmtId="220" formatCode="_(* #,##0.00_);_(&quot;－&quot;* #,##0.00_);_(* &quot;&quot;_);_(@_)"/>
    <numFmt numFmtId="221" formatCode="#,##0.0_ ;[Red]\-#,##0.0\ "/>
    <numFmt numFmtId="222" formatCode="_(* #,##0.0_);_(* \(#,##0.0\);_(* &quot;-&quot;_);_(@_)"/>
    <numFmt numFmtId="223" formatCode="_(* #,##0.000_);_(&quot;–&quot;* #,##0.000_);_(* &quot;…&quot;_);_(@_)"/>
    <numFmt numFmtId="224" formatCode="_(* #,##0.0_);_(&quot;–&quot;* #,##0.0_);_(* &quot;…&quot;_);_(@_)"/>
    <numFmt numFmtId="225" formatCode="_(* #,##0_);_(&quot;–&quot;* #,##0_);_(* &quot;…&quot;_);_(@_)"/>
    <numFmt numFmtId="226" formatCode="0.0"/>
    <numFmt numFmtId="227" formatCode="_(&quot; +&quot;* #,##0.000_);_(&quot; –&quot;* #,##0.000_);_(* &quot;…&quot;_);_(@_)"/>
    <numFmt numFmtId="228" formatCode="_(&quot; +&quot;* #,##0.0_);_(&quot; –&quot;* #,##0.0_);_(* &quot;…&quot;_);_(@_)"/>
    <numFmt numFmtId="229" formatCode="_(&quot; +&quot;* #,##0_);_(&quot; –&quot;* #,##0_);_(* &quot;…&quot;_);_(@_)"/>
    <numFmt numFmtId="230" formatCode="0.00_);[Red]\(0.00\)"/>
    <numFmt numFmtId="231" formatCode="0.00_ "/>
    <numFmt numFmtId="232" formatCode="#,###;\-#,###"/>
    <numFmt numFmtId="233" formatCode="#,##0;[Red]\-#,##0;&quot;-&quot;"/>
    <numFmt numFmtId="234" formatCode="_(* #,##0.00_);_(&quot; –&quot;* #,##0.00_);_(* &quot;&quot;_);_(@_)"/>
    <numFmt numFmtId="235" formatCode="_(&quot;+&quot;* #,##0.00_);_(&quot;–&quot;* #,##0.00_);_(* &quot;&quot;_);_(@_)"/>
    <numFmt numFmtId="236" formatCode="_(&quot; +&quot;* #,##0_);_(&quot; –&quot;* #,##0_);_(* &quot;&quot;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24"/>
      <name val="Times New Roman"/>
      <family val="1"/>
    </font>
    <font>
      <sz val="24"/>
      <name val="Times New Roman"/>
      <family val="1"/>
    </font>
    <font>
      <sz val="36"/>
      <name val="華康粗明體"/>
      <family val="3"/>
    </font>
    <font>
      <sz val="24"/>
      <name val="新細明體"/>
      <family val="1"/>
    </font>
    <font>
      <sz val="12"/>
      <name val="標楷體"/>
      <family val="4"/>
    </font>
    <font>
      <sz val="22"/>
      <name val="新細明體"/>
      <family val="1"/>
    </font>
    <font>
      <sz val="20"/>
      <name val="華康粗明體"/>
      <family val="3"/>
    </font>
    <font>
      <sz val="16"/>
      <name val="新細明體"/>
      <family val="1"/>
    </font>
    <font>
      <sz val="18"/>
      <name val="華康粗明體"/>
      <family val="3"/>
    </font>
    <font>
      <sz val="18"/>
      <name val="Times New Roman"/>
      <family val="1"/>
    </font>
    <font>
      <sz val="16"/>
      <name val="標楷體"/>
      <family val="4"/>
    </font>
    <font>
      <sz val="16"/>
      <name val="華康粗明體"/>
      <family val="3"/>
    </font>
    <font>
      <sz val="14"/>
      <name val="Times New Roman"/>
      <family val="1"/>
    </font>
    <font>
      <sz val="14"/>
      <name val="細明體"/>
      <family val="3"/>
    </font>
    <font>
      <sz val="9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 quotePrefix="1">
      <alignment horizontal="right" vertical="center"/>
    </xf>
    <xf numFmtId="0" fontId="15" fillId="0" borderId="0" xfId="0" applyFont="1" applyBorder="1" applyAlignment="1" quotePrefix="1">
      <alignment horizontal="left" vertical="center"/>
    </xf>
    <xf numFmtId="0" fontId="16" fillId="0" borderId="0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0" fontId="20" fillId="0" borderId="4" xfId="0" applyFont="1" applyBorder="1" applyAlignment="1" quotePrefix="1">
      <alignment horizontal="center" vertical="center"/>
    </xf>
    <xf numFmtId="0" fontId="20" fillId="2" borderId="0" xfId="0" applyFont="1" applyFill="1" applyBorder="1" applyAlignment="1">
      <alignment vertical="center" wrapText="1"/>
    </xf>
    <xf numFmtId="234" fontId="21" fillId="0" borderId="5" xfId="0" applyNumberFormat="1" applyFont="1" applyBorder="1" applyAlignment="1" applyProtection="1">
      <alignment vertical="center"/>
      <protection/>
    </xf>
    <xf numFmtId="234" fontId="21" fillId="0" borderId="6" xfId="0" applyNumberFormat="1" applyFont="1" applyBorder="1" applyAlignment="1" applyProtection="1">
      <alignment vertical="center"/>
      <protection/>
    </xf>
    <xf numFmtId="234" fontId="21" fillId="0" borderId="7" xfId="0" applyNumberFormat="1" applyFont="1" applyBorder="1" applyAlignment="1" applyProtection="1">
      <alignment vertical="center"/>
      <protection/>
    </xf>
    <xf numFmtId="234" fontId="21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22" fillId="2" borderId="0" xfId="0" applyFont="1" applyFill="1" applyBorder="1" applyAlignment="1">
      <alignment horizontal="left" vertical="center" wrapText="1"/>
    </xf>
    <xf numFmtId="234" fontId="21" fillId="0" borderId="5" xfId="0" applyNumberFormat="1" applyFont="1" applyBorder="1" applyAlignment="1" applyProtection="1">
      <alignment horizontal="right" vertical="center" wrapText="1"/>
      <protection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234" fontId="21" fillId="0" borderId="5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234" fontId="21" fillId="0" borderId="10" xfId="0" applyNumberFormat="1" applyFont="1" applyBorder="1" applyAlignment="1" applyProtection="1">
      <alignment vertical="center" wrapText="1"/>
      <protection/>
    </xf>
    <xf numFmtId="234" fontId="21" fillId="0" borderId="10" xfId="0" applyNumberFormat="1" applyFont="1" applyBorder="1" applyAlignment="1" applyProtection="1">
      <alignment vertical="center"/>
      <protection/>
    </xf>
    <xf numFmtId="234" fontId="21" fillId="0" borderId="11" xfId="0" applyNumberFormat="1" applyFont="1" applyBorder="1" applyAlignment="1" applyProtection="1">
      <alignment vertical="center" wrapText="1"/>
      <protection/>
    </xf>
    <xf numFmtId="234" fontId="21" fillId="0" borderId="9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13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17" fillId="0" borderId="2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17" fillId="0" borderId="17" xfId="0" applyFont="1" applyBorder="1" applyAlignment="1" quotePrefix="1">
      <alignment horizontal="center" vertical="center" wrapText="1"/>
    </xf>
    <xf numFmtId="0" fontId="17" fillId="0" borderId="18" xfId="0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 quotePrefix="1">
      <alignment horizontal="center" vertical="center" wrapText="1"/>
    </xf>
    <xf numFmtId="0" fontId="17" fillId="0" borderId="20" xfId="0" applyFont="1" applyBorder="1" applyAlignment="1" quotePrefix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093_01&#25910;&#25903;&#39192;&#32064;&#32156;&#35336;&#34920;(&#29305;&#25910;)(&#21295;&#32317;)(94-4-2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綜計表(會管)"/>
      <sheetName val="綜計表(直接)"/>
      <sheetName val="本期賸餘"/>
      <sheetName val="科學技術"/>
      <sheetName val="九二一"/>
      <sheetName val="九二一old"/>
      <sheetName val="九二一New"/>
      <sheetName val="離島"/>
      <sheetName val="醫療服務"/>
      <sheetName val="民營化"/>
      <sheetName val="社會福利"/>
      <sheetName val="學產"/>
      <sheetName val="經濟特收"/>
      <sheetName val="核後端"/>
      <sheetName val="航港"/>
      <sheetName val="農業特收"/>
      <sheetName val="就業安定"/>
      <sheetName val="健康照護"/>
      <sheetName val="環保"/>
      <sheetName val="文化"/>
      <sheetName val="中華發展"/>
      <sheetName val="有線廣電"/>
      <sheetName val="金融監督"/>
      <sheetName val="金融重建"/>
      <sheetName val="NAME"/>
      <sheetName val="上傳"/>
      <sheetName val="◎行政院主管"/>
      <sheetName val="◎內政部主管"/>
      <sheetName val="◎教育部主管"/>
      <sheetName val="◎經濟部主管"/>
      <sheetName val="◎交通部主管"/>
      <sheetName val="◎農業委員會主管"/>
      <sheetName val="◎勞工委員會主管"/>
      <sheetName val="◎衛生署主管"/>
      <sheetName val="◎環境保護署主管"/>
      <sheetName val="◎文化建設委員會主管"/>
      <sheetName val="◎大陸委員會主管"/>
      <sheetName val="◎新聞局主管"/>
      <sheetName val="◎金融監督管理委員會主管"/>
      <sheetName val="比較"/>
      <sheetName val="空白"/>
      <sheetName val="下載 "/>
      <sheetName val="匯入"/>
      <sheetName val="彙總"/>
      <sheetName val="產生主管彙總表"/>
      <sheetName val="產生匯總表A,B"/>
      <sheetName val="A由全部單位匯總"/>
      <sheetName val="B由全部主管匯總"/>
      <sheetName val="主管機關所屬"/>
      <sheetName val="機關代號"/>
      <sheetName val="調成&quot;九二一New&quot;"/>
      <sheetName val="調回&quot;九二一&quot;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L42"/>
  <sheetViews>
    <sheetView tabSelected="1" view="pageBreakPreview" zoomScale="60" zoomScaleNormal="75" workbookViewId="0" topLeftCell="A1">
      <pane xSplit="1" ySplit="5" topLeftCell="B6" activePane="bottomRight" state="frozen"/>
      <selection pane="topLeft" activeCell="D1" sqref="D1:F1"/>
      <selection pane="topRight" activeCell="D1" sqref="D1:F1"/>
      <selection pane="bottomLeft" activeCell="D1" sqref="D1:F1"/>
      <selection pane="bottomRight" activeCell="C2" sqref="C2"/>
    </sheetView>
  </sheetViews>
  <sheetFormatPr defaultColWidth="9.00390625" defaultRowHeight="16.5"/>
  <cols>
    <col min="1" max="1" width="33.375" style="26" customWidth="1"/>
    <col min="2" max="5" width="24.75390625" style="4" customWidth="1"/>
    <col min="6" max="6" width="24.75390625" style="26" customWidth="1"/>
    <col min="7" max="12" width="25.875" style="4" customWidth="1"/>
    <col min="13" max="16384" width="9.00390625" style="4" customWidth="1"/>
  </cols>
  <sheetData>
    <row r="1" spans="1:12" ht="44.25">
      <c r="A1" s="1" t="s">
        <v>23</v>
      </c>
      <c r="B1" s="2"/>
      <c r="C1" s="2"/>
      <c r="D1" s="38" t="s">
        <v>0</v>
      </c>
      <c r="E1" s="38"/>
      <c r="F1" s="38"/>
      <c r="G1" s="32" t="s">
        <v>1</v>
      </c>
      <c r="H1" s="32"/>
      <c r="I1" s="32"/>
      <c r="J1" s="3"/>
      <c r="K1" s="3"/>
      <c r="L1" s="3"/>
    </row>
    <row r="2" spans="1:12" ht="30">
      <c r="A2" s="5"/>
      <c r="B2" s="6"/>
      <c r="C2" s="6"/>
      <c r="D2" s="39" t="s">
        <v>24</v>
      </c>
      <c r="E2" s="39"/>
      <c r="F2" s="39"/>
      <c r="G2" s="40" t="s">
        <v>25</v>
      </c>
      <c r="H2" s="40"/>
      <c r="I2" s="40"/>
      <c r="J2" s="6"/>
      <c r="K2" s="6"/>
      <c r="L2" s="6"/>
    </row>
    <row r="3" spans="1:12" ht="30" customHeight="1" thickBot="1">
      <c r="A3" s="5"/>
      <c r="B3" s="6"/>
      <c r="C3" s="6"/>
      <c r="D3" s="7"/>
      <c r="E3" s="6"/>
      <c r="F3" s="8" t="s">
        <v>2</v>
      </c>
      <c r="G3" s="9" t="s">
        <v>26</v>
      </c>
      <c r="H3" s="6"/>
      <c r="I3" s="6"/>
      <c r="J3" s="6"/>
      <c r="K3" s="6"/>
      <c r="L3" s="10" t="s">
        <v>3</v>
      </c>
    </row>
    <row r="4" spans="1:12" s="12" customFormat="1" ht="26.25" customHeight="1">
      <c r="A4" s="33" t="s">
        <v>4</v>
      </c>
      <c r="B4" s="45" t="s">
        <v>5</v>
      </c>
      <c r="C4" s="36"/>
      <c r="D4" s="37"/>
      <c r="E4" s="35" t="s">
        <v>6</v>
      </c>
      <c r="F4" s="36"/>
      <c r="G4" s="11" t="s">
        <v>27</v>
      </c>
      <c r="H4" s="35" t="s">
        <v>7</v>
      </c>
      <c r="I4" s="36"/>
      <c r="J4" s="37"/>
      <c r="K4" s="46" t="s">
        <v>8</v>
      </c>
      <c r="L4" s="43" t="s">
        <v>9</v>
      </c>
    </row>
    <row r="5" spans="1:12" s="12" customFormat="1" ht="29.25" customHeight="1">
      <c r="A5" s="34"/>
      <c r="B5" s="13" t="s">
        <v>10</v>
      </c>
      <c r="C5" s="13" t="s">
        <v>11</v>
      </c>
      <c r="D5" s="13" t="s">
        <v>12</v>
      </c>
      <c r="E5" s="13" t="s">
        <v>10</v>
      </c>
      <c r="F5" s="14" t="s">
        <v>11</v>
      </c>
      <c r="G5" s="13" t="s">
        <v>12</v>
      </c>
      <c r="H5" s="13" t="s">
        <v>10</v>
      </c>
      <c r="I5" s="13" t="s">
        <v>11</v>
      </c>
      <c r="J5" s="13" t="s">
        <v>12</v>
      </c>
      <c r="K5" s="47"/>
      <c r="L5" s="44"/>
    </row>
    <row r="6" spans="1:12" s="20" customFormat="1" ht="31.5" customHeight="1">
      <c r="A6" s="15" t="s">
        <v>13</v>
      </c>
      <c r="B6" s="16">
        <f>SUM(B7:B11)</f>
        <v>43640557000</v>
      </c>
      <c r="C6" s="16">
        <f>SUM(C7:C11)</f>
        <v>75989994000</v>
      </c>
      <c r="D6" s="16">
        <f aca="true" t="shared" si="0" ref="D6:D36">B6-C6</f>
        <v>-32349437000</v>
      </c>
      <c r="E6" s="16">
        <f>SUM(E7:E11)</f>
        <v>30888285464</v>
      </c>
      <c r="F6" s="17">
        <f>SUM(F7:F11)</f>
        <v>34155583636</v>
      </c>
      <c r="G6" s="18">
        <f aca="true" t="shared" si="1" ref="G6:G36">E6-F6</f>
        <v>-3267298172</v>
      </c>
      <c r="H6" s="16">
        <f aca="true" t="shared" si="2" ref="H6:H36">E6-B6</f>
        <v>-12752271536</v>
      </c>
      <c r="I6" s="16">
        <f aca="true" t="shared" si="3" ref="I6:I36">F6-C6</f>
        <v>-41834410364</v>
      </c>
      <c r="J6" s="16">
        <f aca="true" t="shared" si="4" ref="J6:J36">H6-I6</f>
        <v>29082138828</v>
      </c>
      <c r="K6" s="16">
        <f>SUM(K7:K11)</f>
        <v>-7912343344.92</v>
      </c>
      <c r="L6" s="19">
        <f>SUM(L7:L11)</f>
        <v>-11179641516.92</v>
      </c>
    </row>
    <row r="7" spans="1:12" ht="43.5" customHeight="1">
      <c r="A7" s="21" t="s">
        <v>28</v>
      </c>
      <c r="B7" s="22">
        <v>22110879000</v>
      </c>
      <c r="C7" s="22">
        <v>22119418000</v>
      </c>
      <c r="D7" s="16">
        <f t="shared" si="0"/>
        <v>-8539000</v>
      </c>
      <c r="E7" s="16">
        <v>21854010797</v>
      </c>
      <c r="F7" s="17">
        <v>21559232677</v>
      </c>
      <c r="G7" s="18">
        <f t="shared" si="1"/>
        <v>294778120</v>
      </c>
      <c r="H7" s="16">
        <f t="shared" si="2"/>
        <v>-256868203</v>
      </c>
      <c r="I7" s="16">
        <f t="shared" si="3"/>
        <v>-560185323</v>
      </c>
      <c r="J7" s="16">
        <f t="shared" si="4"/>
        <v>303317120</v>
      </c>
      <c r="K7" s="16">
        <v>4142349345.08</v>
      </c>
      <c r="L7" s="17">
        <v>4437127465.08</v>
      </c>
    </row>
    <row r="8" spans="1:12" ht="43.5" customHeight="1">
      <c r="A8" s="23" t="s">
        <v>29</v>
      </c>
      <c r="B8" s="22">
        <v>10158678000</v>
      </c>
      <c r="C8" s="22">
        <v>10138660000</v>
      </c>
      <c r="D8" s="16">
        <f t="shared" si="0"/>
        <v>20018000</v>
      </c>
      <c r="E8" s="16">
        <v>5754526354</v>
      </c>
      <c r="F8" s="17">
        <v>6144921498</v>
      </c>
      <c r="G8" s="18">
        <f t="shared" si="1"/>
        <v>-390395144</v>
      </c>
      <c r="H8" s="16">
        <f t="shared" si="2"/>
        <v>-4404151646</v>
      </c>
      <c r="I8" s="16">
        <f t="shared" si="3"/>
        <v>-3993738502</v>
      </c>
      <c r="J8" s="16">
        <f t="shared" si="4"/>
        <v>-410413144</v>
      </c>
      <c r="K8" s="16">
        <v>8427280101</v>
      </c>
      <c r="L8" s="17">
        <v>8036884957</v>
      </c>
    </row>
    <row r="9" spans="1:12" ht="31.5" customHeight="1">
      <c r="A9" s="24" t="s">
        <v>30</v>
      </c>
      <c r="B9" s="22">
        <v>3202358000</v>
      </c>
      <c r="C9" s="22">
        <v>2895347000</v>
      </c>
      <c r="D9" s="16">
        <f t="shared" si="0"/>
        <v>307011000</v>
      </c>
      <c r="E9" s="16">
        <v>3256754526</v>
      </c>
      <c r="F9" s="17">
        <v>2849763394</v>
      </c>
      <c r="G9" s="18">
        <f t="shared" si="1"/>
        <v>406991132</v>
      </c>
      <c r="H9" s="16">
        <f t="shared" si="2"/>
        <v>54396526</v>
      </c>
      <c r="I9" s="16">
        <f t="shared" si="3"/>
        <v>-45583606</v>
      </c>
      <c r="J9" s="16">
        <f t="shared" si="4"/>
        <v>99980132</v>
      </c>
      <c r="K9" s="16">
        <v>2241731092</v>
      </c>
      <c r="L9" s="17">
        <v>2648722224</v>
      </c>
    </row>
    <row r="10" spans="1:12" ht="31.5" customHeight="1">
      <c r="A10" s="24" t="s">
        <v>31</v>
      </c>
      <c r="B10" s="22">
        <v>2181000</v>
      </c>
      <c r="C10" s="22">
        <v>16838000</v>
      </c>
      <c r="D10" s="16">
        <f t="shared" si="0"/>
        <v>-14657000</v>
      </c>
      <c r="E10" s="16">
        <v>2065875</v>
      </c>
      <c r="F10" s="17">
        <v>25885</v>
      </c>
      <c r="G10" s="18">
        <f t="shared" si="1"/>
        <v>2039990</v>
      </c>
      <c r="H10" s="16">
        <f t="shared" si="2"/>
        <v>-115125</v>
      </c>
      <c r="I10" s="16">
        <f t="shared" si="3"/>
        <v>-16812115</v>
      </c>
      <c r="J10" s="16">
        <f t="shared" si="4"/>
        <v>16696990</v>
      </c>
      <c r="K10" s="16">
        <v>19854804</v>
      </c>
      <c r="L10" s="17">
        <v>21894794</v>
      </c>
    </row>
    <row r="11" spans="1:12" ht="43.5" customHeight="1">
      <c r="A11" s="24" t="s">
        <v>32</v>
      </c>
      <c r="B11" s="22">
        <v>8166461000</v>
      </c>
      <c r="C11" s="22">
        <v>40819731000</v>
      </c>
      <c r="D11" s="16">
        <f t="shared" si="0"/>
        <v>-32653270000</v>
      </c>
      <c r="E11" s="16">
        <v>20927912</v>
      </c>
      <c r="F11" s="17">
        <v>3601640182</v>
      </c>
      <c r="G11" s="18">
        <f t="shared" si="1"/>
        <v>-3580712270</v>
      </c>
      <c r="H11" s="16">
        <f t="shared" si="2"/>
        <v>-8145533088</v>
      </c>
      <c r="I11" s="16">
        <f t="shared" si="3"/>
        <v>-37218090818</v>
      </c>
      <c r="J11" s="16">
        <f t="shared" si="4"/>
        <v>29072557730</v>
      </c>
      <c r="K11" s="16">
        <v>-22743558687</v>
      </c>
      <c r="L11" s="17">
        <v>-26324270957</v>
      </c>
    </row>
    <row r="12" spans="1:12" ht="31.5" customHeight="1">
      <c r="A12" s="15" t="s">
        <v>14</v>
      </c>
      <c r="B12" s="16">
        <f>B13</f>
        <v>1096736000</v>
      </c>
      <c r="C12" s="16">
        <f>C13</f>
        <v>1093264000</v>
      </c>
      <c r="D12" s="16">
        <f t="shared" si="0"/>
        <v>3472000</v>
      </c>
      <c r="E12" s="16">
        <f>E13</f>
        <v>1236586869</v>
      </c>
      <c r="F12" s="17">
        <f>F13</f>
        <v>1254288410</v>
      </c>
      <c r="G12" s="18">
        <f t="shared" si="1"/>
        <v>-17701541</v>
      </c>
      <c r="H12" s="16">
        <f t="shared" si="2"/>
        <v>139850869</v>
      </c>
      <c r="I12" s="16">
        <f t="shared" si="3"/>
        <v>161024410</v>
      </c>
      <c r="J12" s="16">
        <f t="shared" si="4"/>
        <v>-21173541</v>
      </c>
      <c r="K12" s="16">
        <f>K13</f>
        <v>1456215078.83</v>
      </c>
      <c r="L12" s="17">
        <f>L13</f>
        <v>1438513537.83</v>
      </c>
    </row>
    <row r="13" spans="1:12" ht="31.5" customHeight="1">
      <c r="A13" s="24" t="s">
        <v>33</v>
      </c>
      <c r="B13" s="22">
        <v>1096736000</v>
      </c>
      <c r="C13" s="22">
        <v>1093264000</v>
      </c>
      <c r="D13" s="16">
        <f t="shared" si="0"/>
        <v>3472000</v>
      </c>
      <c r="E13" s="16">
        <v>1236586869</v>
      </c>
      <c r="F13" s="17">
        <v>1254288410</v>
      </c>
      <c r="G13" s="18">
        <f t="shared" si="1"/>
        <v>-17701541</v>
      </c>
      <c r="H13" s="16">
        <f t="shared" si="2"/>
        <v>139850869</v>
      </c>
      <c r="I13" s="16">
        <f t="shared" si="3"/>
        <v>161024410</v>
      </c>
      <c r="J13" s="16">
        <f t="shared" si="4"/>
        <v>-21173541</v>
      </c>
      <c r="K13" s="16">
        <v>1456215078.83</v>
      </c>
      <c r="L13" s="17">
        <v>1438513537.83</v>
      </c>
    </row>
    <row r="14" spans="1:12" ht="31.5" customHeight="1">
      <c r="A14" s="15" t="s">
        <v>15</v>
      </c>
      <c r="B14" s="16">
        <f>B15</f>
        <v>521984000</v>
      </c>
      <c r="C14" s="16">
        <f>C15</f>
        <v>483731000</v>
      </c>
      <c r="D14" s="16">
        <f t="shared" si="0"/>
        <v>38253000</v>
      </c>
      <c r="E14" s="16">
        <f>E15</f>
        <v>399140186</v>
      </c>
      <c r="F14" s="17">
        <f>F15</f>
        <v>507381898</v>
      </c>
      <c r="G14" s="18">
        <f t="shared" si="1"/>
        <v>-108241712</v>
      </c>
      <c r="H14" s="16">
        <f t="shared" si="2"/>
        <v>-122843814</v>
      </c>
      <c r="I14" s="16">
        <f t="shared" si="3"/>
        <v>23650898</v>
      </c>
      <c r="J14" s="16">
        <f t="shared" si="4"/>
        <v>-146494712</v>
      </c>
      <c r="K14" s="16">
        <f>K15</f>
        <v>2249938894.79</v>
      </c>
      <c r="L14" s="17">
        <f>L15</f>
        <v>2141697182.79</v>
      </c>
    </row>
    <row r="15" spans="1:12" ht="31.5" customHeight="1">
      <c r="A15" s="24" t="s">
        <v>34</v>
      </c>
      <c r="B15" s="22">
        <v>521984000</v>
      </c>
      <c r="C15" s="22">
        <v>483731000</v>
      </c>
      <c r="D15" s="16">
        <f t="shared" si="0"/>
        <v>38253000</v>
      </c>
      <c r="E15" s="16">
        <v>399140186</v>
      </c>
      <c r="F15" s="17">
        <v>507381898</v>
      </c>
      <c r="G15" s="18">
        <f t="shared" si="1"/>
        <v>-108241712</v>
      </c>
      <c r="H15" s="16">
        <f t="shared" si="2"/>
        <v>-122843814</v>
      </c>
      <c r="I15" s="16">
        <f t="shared" si="3"/>
        <v>23650898</v>
      </c>
      <c r="J15" s="16">
        <f t="shared" si="4"/>
        <v>-146494712</v>
      </c>
      <c r="K15" s="16">
        <v>2249938894.79</v>
      </c>
      <c r="L15" s="17">
        <v>2141697182.79</v>
      </c>
    </row>
    <row r="16" spans="1:12" ht="31.5" customHeight="1">
      <c r="A16" s="15" t="s">
        <v>16</v>
      </c>
      <c r="B16" s="16">
        <f>SUM(B17:B18)</f>
        <v>24581750000</v>
      </c>
      <c r="C16" s="16">
        <f>SUM(C17:C18)</f>
        <v>16781495000</v>
      </c>
      <c r="D16" s="16">
        <f t="shared" si="0"/>
        <v>7800255000</v>
      </c>
      <c r="E16" s="16">
        <f>SUM(E17:E18)</f>
        <v>24960406363</v>
      </c>
      <c r="F16" s="17">
        <f>SUM(F17:F18)</f>
        <v>16502000379</v>
      </c>
      <c r="G16" s="18">
        <f t="shared" si="1"/>
        <v>8458405984</v>
      </c>
      <c r="H16" s="16">
        <f t="shared" si="2"/>
        <v>378656363</v>
      </c>
      <c r="I16" s="16">
        <f t="shared" si="3"/>
        <v>-279494621</v>
      </c>
      <c r="J16" s="16">
        <f t="shared" si="4"/>
        <v>658150984</v>
      </c>
      <c r="K16" s="16">
        <f>SUM(K17:K18)</f>
        <v>167322582396.71</v>
      </c>
      <c r="L16" s="17">
        <f>SUM(L17:L18)</f>
        <v>175780988380.71</v>
      </c>
    </row>
    <row r="17" spans="1:12" ht="31.5" customHeight="1">
      <c r="A17" s="24" t="s">
        <v>35</v>
      </c>
      <c r="B17" s="22">
        <v>15146288000</v>
      </c>
      <c r="C17" s="22">
        <v>16017988000</v>
      </c>
      <c r="D17" s="16">
        <f t="shared" si="0"/>
        <v>-871700000</v>
      </c>
      <c r="E17" s="16">
        <v>16212512746</v>
      </c>
      <c r="F17" s="17">
        <v>16040686148</v>
      </c>
      <c r="G17" s="18">
        <f t="shared" si="1"/>
        <v>171826598</v>
      </c>
      <c r="H17" s="16">
        <f t="shared" si="2"/>
        <v>1066224746</v>
      </c>
      <c r="I17" s="16">
        <f t="shared" si="3"/>
        <v>22698148</v>
      </c>
      <c r="J17" s="16">
        <f t="shared" si="4"/>
        <v>1043526598</v>
      </c>
      <c r="K17" s="16">
        <v>22013010953.71</v>
      </c>
      <c r="L17" s="17">
        <v>22184837551.71</v>
      </c>
    </row>
    <row r="18" spans="1:12" ht="31.5" customHeight="1">
      <c r="A18" s="24" t="s">
        <v>36</v>
      </c>
      <c r="B18" s="22">
        <v>9435462000</v>
      </c>
      <c r="C18" s="22">
        <v>763507000</v>
      </c>
      <c r="D18" s="16">
        <f t="shared" si="0"/>
        <v>8671955000</v>
      </c>
      <c r="E18" s="16">
        <v>8747893617</v>
      </c>
      <c r="F18" s="17">
        <v>461314231</v>
      </c>
      <c r="G18" s="18">
        <f t="shared" si="1"/>
        <v>8286579386</v>
      </c>
      <c r="H18" s="16">
        <f t="shared" si="2"/>
        <v>-687568383</v>
      </c>
      <c r="I18" s="16">
        <f t="shared" si="3"/>
        <v>-302192769</v>
      </c>
      <c r="J18" s="16">
        <f t="shared" si="4"/>
        <v>-385375614</v>
      </c>
      <c r="K18" s="16">
        <v>145309571443</v>
      </c>
      <c r="L18" s="17">
        <v>153596150829</v>
      </c>
    </row>
    <row r="19" spans="1:12" ht="31.5" customHeight="1">
      <c r="A19" s="15" t="s">
        <v>17</v>
      </c>
      <c r="B19" s="16">
        <f>B20</f>
        <v>5294966000</v>
      </c>
      <c r="C19" s="16">
        <f>C20</f>
        <v>5899259000</v>
      </c>
      <c r="D19" s="16">
        <f t="shared" si="0"/>
        <v>-604293000</v>
      </c>
      <c r="E19" s="16">
        <f>E20</f>
        <v>6027360832</v>
      </c>
      <c r="F19" s="17">
        <f>F20</f>
        <v>3708510218</v>
      </c>
      <c r="G19" s="18">
        <f t="shared" si="1"/>
        <v>2318850614</v>
      </c>
      <c r="H19" s="16">
        <f t="shared" si="2"/>
        <v>732394832</v>
      </c>
      <c r="I19" s="16">
        <f t="shared" si="3"/>
        <v>-2190748782</v>
      </c>
      <c r="J19" s="16">
        <f t="shared" si="4"/>
        <v>2923143614</v>
      </c>
      <c r="K19" s="16">
        <f>K20</f>
        <v>43413700285.68</v>
      </c>
      <c r="L19" s="17">
        <f>L20</f>
        <v>45732550899.68</v>
      </c>
    </row>
    <row r="20" spans="1:12" ht="31.5" customHeight="1">
      <c r="A20" s="24" t="s">
        <v>37</v>
      </c>
      <c r="B20" s="22">
        <v>5294966000</v>
      </c>
      <c r="C20" s="22">
        <v>5899259000</v>
      </c>
      <c r="D20" s="16">
        <f t="shared" si="0"/>
        <v>-604293000</v>
      </c>
      <c r="E20" s="16">
        <v>6027360832</v>
      </c>
      <c r="F20" s="17">
        <v>3708510218</v>
      </c>
      <c r="G20" s="18">
        <f t="shared" si="1"/>
        <v>2318850614</v>
      </c>
      <c r="H20" s="16">
        <f t="shared" si="2"/>
        <v>732394832</v>
      </c>
      <c r="I20" s="16">
        <f t="shared" si="3"/>
        <v>-2190748782</v>
      </c>
      <c r="J20" s="16">
        <f t="shared" si="4"/>
        <v>2923143614</v>
      </c>
      <c r="K20" s="16">
        <v>43413700285.68</v>
      </c>
      <c r="L20" s="17">
        <v>45732550899.68</v>
      </c>
    </row>
    <row r="21" spans="1:12" ht="31.5" customHeight="1">
      <c r="A21" s="15" t="s">
        <v>18</v>
      </c>
      <c r="B21" s="16">
        <f>B22</f>
        <v>48193526000</v>
      </c>
      <c r="C21" s="16">
        <f>C22</f>
        <v>40846622000</v>
      </c>
      <c r="D21" s="16">
        <f t="shared" si="0"/>
        <v>7346904000</v>
      </c>
      <c r="E21" s="16">
        <f>E22</f>
        <v>50093624732</v>
      </c>
      <c r="F21" s="17">
        <f>F22</f>
        <v>27009751715.5</v>
      </c>
      <c r="G21" s="18">
        <f t="shared" si="1"/>
        <v>23083873016.5</v>
      </c>
      <c r="H21" s="16">
        <f t="shared" si="2"/>
        <v>1900098732</v>
      </c>
      <c r="I21" s="16">
        <f t="shared" si="3"/>
        <v>-13836870284.5</v>
      </c>
      <c r="J21" s="16">
        <f t="shared" si="4"/>
        <v>15736969016.5</v>
      </c>
      <c r="K21" s="16">
        <f>K22</f>
        <v>66521954152.86</v>
      </c>
      <c r="L21" s="17">
        <f>L22</f>
        <v>89605827169.36</v>
      </c>
    </row>
    <row r="22" spans="1:12" ht="31.5" customHeight="1">
      <c r="A22" s="24" t="s">
        <v>38</v>
      </c>
      <c r="B22" s="22">
        <v>48193526000</v>
      </c>
      <c r="C22" s="22">
        <v>40846622000</v>
      </c>
      <c r="D22" s="16">
        <f t="shared" si="0"/>
        <v>7346904000</v>
      </c>
      <c r="E22" s="16">
        <v>50093624732</v>
      </c>
      <c r="F22" s="17">
        <v>27009751715.5</v>
      </c>
      <c r="G22" s="18">
        <f t="shared" si="1"/>
        <v>23083873016.5</v>
      </c>
      <c r="H22" s="16">
        <f t="shared" si="2"/>
        <v>1900098732</v>
      </c>
      <c r="I22" s="16">
        <f t="shared" si="3"/>
        <v>-13836870284.5</v>
      </c>
      <c r="J22" s="16">
        <f t="shared" si="4"/>
        <v>15736969016.5</v>
      </c>
      <c r="K22" s="16">
        <v>66521954152.86</v>
      </c>
      <c r="L22" s="17">
        <v>89605827169.36</v>
      </c>
    </row>
    <row r="23" spans="1:12" ht="31.5" customHeight="1">
      <c r="A23" s="15" t="s">
        <v>19</v>
      </c>
      <c r="B23" s="16">
        <f>B24</f>
        <v>8967716000</v>
      </c>
      <c r="C23" s="16">
        <f>C24</f>
        <v>8564293000</v>
      </c>
      <c r="D23" s="16">
        <f t="shared" si="0"/>
        <v>403423000</v>
      </c>
      <c r="E23" s="16">
        <f>E24</f>
        <v>8330495915</v>
      </c>
      <c r="F23" s="17">
        <f>F24</f>
        <v>7394534417</v>
      </c>
      <c r="G23" s="18">
        <f t="shared" si="1"/>
        <v>935961498</v>
      </c>
      <c r="H23" s="16">
        <f t="shared" si="2"/>
        <v>-637220085</v>
      </c>
      <c r="I23" s="16">
        <f t="shared" si="3"/>
        <v>-1169758583</v>
      </c>
      <c r="J23" s="16">
        <f t="shared" si="4"/>
        <v>532538498</v>
      </c>
      <c r="K23" s="16">
        <f>K24</f>
        <v>17048651941</v>
      </c>
      <c r="L23" s="17">
        <f>L24</f>
        <v>17984613439</v>
      </c>
    </row>
    <row r="24" spans="1:12" ht="31.5" customHeight="1">
      <c r="A24" s="24" t="s">
        <v>39</v>
      </c>
      <c r="B24" s="22">
        <v>8967716000</v>
      </c>
      <c r="C24" s="22">
        <v>8564293000</v>
      </c>
      <c r="D24" s="16">
        <f t="shared" si="0"/>
        <v>403423000</v>
      </c>
      <c r="E24" s="16">
        <v>8330495915</v>
      </c>
      <c r="F24" s="17">
        <v>7394534417</v>
      </c>
      <c r="G24" s="18">
        <f t="shared" si="1"/>
        <v>935961498</v>
      </c>
      <c r="H24" s="16">
        <f t="shared" si="2"/>
        <v>-637220085</v>
      </c>
      <c r="I24" s="16">
        <f t="shared" si="3"/>
        <v>-1169758583</v>
      </c>
      <c r="J24" s="16">
        <f t="shared" si="4"/>
        <v>532538498</v>
      </c>
      <c r="K24" s="16">
        <v>17048651941</v>
      </c>
      <c r="L24" s="17">
        <v>17984613439</v>
      </c>
    </row>
    <row r="25" spans="1:12" ht="31.5" customHeight="1">
      <c r="A25" s="15" t="s">
        <v>20</v>
      </c>
      <c r="B25" s="16">
        <f>B26</f>
        <v>2779711000</v>
      </c>
      <c r="C25" s="16">
        <f>C26</f>
        <v>2051982000</v>
      </c>
      <c r="D25" s="16">
        <f t="shared" si="0"/>
        <v>727729000</v>
      </c>
      <c r="E25" s="16">
        <f>E26</f>
        <v>3861827840</v>
      </c>
      <c r="F25" s="17">
        <f>F26</f>
        <v>2621307645</v>
      </c>
      <c r="G25" s="18">
        <f t="shared" si="1"/>
        <v>1240520195</v>
      </c>
      <c r="H25" s="16">
        <f t="shared" si="2"/>
        <v>1082116840</v>
      </c>
      <c r="I25" s="16">
        <f t="shared" si="3"/>
        <v>569325645</v>
      </c>
      <c r="J25" s="16">
        <f t="shared" si="4"/>
        <v>512791195</v>
      </c>
      <c r="K25" s="16">
        <f>K26</f>
        <v>9824859619</v>
      </c>
      <c r="L25" s="17">
        <f>L26</f>
        <v>11065379814</v>
      </c>
    </row>
    <row r="26" spans="1:12" ht="31.5" customHeight="1">
      <c r="A26" s="24" t="s">
        <v>40</v>
      </c>
      <c r="B26" s="22">
        <v>2779711000</v>
      </c>
      <c r="C26" s="22">
        <v>2051982000</v>
      </c>
      <c r="D26" s="16">
        <f t="shared" si="0"/>
        <v>727729000</v>
      </c>
      <c r="E26" s="16">
        <v>3861827840</v>
      </c>
      <c r="F26" s="17">
        <v>2621307645</v>
      </c>
      <c r="G26" s="18">
        <f t="shared" si="1"/>
        <v>1240520195</v>
      </c>
      <c r="H26" s="16">
        <f t="shared" si="2"/>
        <v>1082116840</v>
      </c>
      <c r="I26" s="16">
        <f t="shared" si="3"/>
        <v>569325645</v>
      </c>
      <c r="J26" s="16">
        <f t="shared" si="4"/>
        <v>512791195</v>
      </c>
      <c r="K26" s="16">
        <v>9824859619</v>
      </c>
      <c r="L26" s="17">
        <v>11065379814</v>
      </c>
    </row>
    <row r="27" spans="1:12" ht="31.5" customHeight="1">
      <c r="A27" s="15" t="s">
        <v>21</v>
      </c>
      <c r="B27" s="16">
        <f>B28</f>
        <v>4084544000</v>
      </c>
      <c r="C27" s="16">
        <f>C28</f>
        <v>4286025000</v>
      </c>
      <c r="D27" s="16">
        <f t="shared" si="0"/>
        <v>-201481000</v>
      </c>
      <c r="E27" s="16">
        <f>E28</f>
        <v>4121120378</v>
      </c>
      <c r="F27" s="17">
        <f>F28</f>
        <v>3152674115</v>
      </c>
      <c r="G27" s="18">
        <f t="shared" si="1"/>
        <v>968446263</v>
      </c>
      <c r="H27" s="16">
        <f t="shared" si="2"/>
        <v>36576378</v>
      </c>
      <c r="I27" s="16">
        <f t="shared" si="3"/>
        <v>-1133350885</v>
      </c>
      <c r="J27" s="16">
        <f t="shared" si="4"/>
        <v>1169927263</v>
      </c>
      <c r="K27" s="16">
        <f>K28</f>
        <v>4913546500</v>
      </c>
      <c r="L27" s="17">
        <f>L28</f>
        <v>5881992763</v>
      </c>
    </row>
    <row r="28" spans="1:12" ht="31.5" customHeight="1">
      <c r="A28" s="24" t="s">
        <v>41</v>
      </c>
      <c r="B28" s="22">
        <v>4084544000</v>
      </c>
      <c r="C28" s="22">
        <v>4286025000</v>
      </c>
      <c r="D28" s="16">
        <f t="shared" si="0"/>
        <v>-201481000</v>
      </c>
      <c r="E28" s="16">
        <v>4121120378</v>
      </c>
      <c r="F28" s="17">
        <v>3152674115</v>
      </c>
      <c r="G28" s="18">
        <f t="shared" si="1"/>
        <v>968446263</v>
      </c>
      <c r="H28" s="16">
        <f t="shared" si="2"/>
        <v>36576378</v>
      </c>
      <c r="I28" s="16">
        <f t="shared" si="3"/>
        <v>-1133350885</v>
      </c>
      <c r="J28" s="16">
        <f t="shared" si="4"/>
        <v>1169927263</v>
      </c>
      <c r="K28" s="16">
        <v>4913546500</v>
      </c>
      <c r="L28" s="17">
        <v>5881992763</v>
      </c>
    </row>
    <row r="29" spans="1:12" ht="31.5" customHeight="1">
      <c r="A29" s="15" t="s">
        <v>42</v>
      </c>
      <c r="B29" s="16">
        <f>B30</f>
        <v>27938000</v>
      </c>
      <c r="C29" s="16">
        <f>C30</f>
        <v>50761000</v>
      </c>
      <c r="D29" s="16">
        <f t="shared" si="0"/>
        <v>-22823000</v>
      </c>
      <c r="E29" s="16">
        <f>E30</f>
        <v>19275768</v>
      </c>
      <c r="F29" s="17">
        <f>F30</f>
        <v>19763745</v>
      </c>
      <c r="G29" s="18">
        <f t="shared" si="1"/>
        <v>-487977</v>
      </c>
      <c r="H29" s="16">
        <f t="shared" si="2"/>
        <v>-8662232</v>
      </c>
      <c r="I29" s="16">
        <f t="shared" si="3"/>
        <v>-30997255</v>
      </c>
      <c r="J29" s="16">
        <f t="shared" si="4"/>
        <v>22335023</v>
      </c>
      <c r="K29" s="16">
        <f>K30</f>
        <v>1314156087</v>
      </c>
      <c r="L29" s="17">
        <f>L30</f>
        <v>1313668110</v>
      </c>
    </row>
    <row r="30" spans="1:12" ht="31.5" customHeight="1">
      <c r="A30" s="24" t="s">
        <v>43</v>
      </c>
      <c r="B30" s="22">
        <v>27938000</v>
      </c>
      <c r="C30" s="22">
        <v>50761000</v>
      </c>
      <c r="D30" s="16">
        <f t="shared" si="0"/>
        <v>-22823000</v>
      </c>
      <c r="E30" s="16">
        <v>19275768</v>
      </c>
      <c r="F30" s="17">
        <v>19763745</v>
      </c>
      <c r="G30" s="18">
        <f t="shared" si="1"/>
        <v>-487977</v>
      </c>
      <c r="H30" s="16">
        <f t="shared" si="2"/>
        <v>-8662232</v>
      </c>
      <c r="I30" s="16">
        <f t="shared" si="3"/>
        <v>-30997255</v>
      </c>
      <c r="J30" s="16">
        <f t="shared" si="4"/>
        <v>22335023</v>
      </c>
      <c r="K30" s="16">
        <v>1314156087</v>
      </c>
      <c r="L30" s="17">
        <v>1313668110</v>
      </c>
    </row>
    <row r="31" spans="1:12" ht="31.5" customHeight="1">
      <c r="A31" s="15" t="s">
        <v>22</v>
      </c>
      <c r="B31" s="25">
        <f>B32</f>
        <v>40018000</v>
      </c>
      <c r="C31" s="25">
        <f>C32</f>
        <v>75543000</v>
      </c>
      <c r="D31" s="16">
        <f t="shared" si="0"/>
        <v>-35525000</v>
      </c>
      <c r="E31" s="16">
        <f>E32</f>
        <v>41804976</v>
      </c>
      <c r="F31" s="17">
        <f>F32</f>
        <v>67819413</v>
      </c>
      <c r="G31" s="18">
        <f t="shared" si="1"/>
        <v>-26014437</v>
      </c>
      <c r="H31" s="16">
        <f t="shared" si="2"/>
        <v>1786976</v>
      </c>
      <c r="I31" s="16">
        <f t="shared" si="3"/>
        <v>-7723587</v>
      </c>
      <c r="J31" s="16">
        <f t="shared" si="4"/>
        <v>9510563</v>
      </c>
      <c r="K31" s="16">
        <f>K32</f>
        <v>339885989</v>
      </c>
      <c r="L31" s="17">
        <f>L32</f>
        <v>313871552</v>
      </c>
    </row>
    <row r="32" spans="1:12" ht="31.5" customHeight="1">
      <c r="A32" s="24" t="s">
        <v>44</v>
      </c>
      <c r="B32" s="22">
        <v>40018000</v>
      </c>
      <c r="C32" s="22">
        <v>75543000</v>
      </c>
      <c r="D32" s="16">
        <f t="shared" si="0"/>
        <v>-35525000</v>
      </c>
      <c r="E32" s="16">
        <v>41804976</v>
      </c>
      <c r="F32" s="17">
        <v>67819413</v>
      </c>
      <c r="G32" s="18">
        <f t="shared" si="1"/>
        <v>-26014437</v>
      </c>
      <c r="H32" s="16">
        <f t="shared" si="2"/>
        <v>1786976</v>
      </c>
      <c r="I32" s="16">
        <f t="shared" si="3"/>
        <v>-7723587</v>
      </c>
      <c r="J32" s="16">
        <f t="shared" si="4"/>
        <v>9510563</v>
      </c>
      <c r="K32" s="16">
        <v>339885989</v>
      </c>
      <c r="L32" s="17">
        <v>313871552</v>
      </c>
    </row>
    <row r="33" spans="1:12" ht="31.5" customHeight="1">
      <c r="A33" s="15" t="s">
        <v>45</v>
      </c>
      <c r="B33" s="25">
        <f>B34</f>
        <v>263583000</v>
      </c>
      <c r="C33" s="25">
        <f>C34</f>
        <v>251158000</v>
      </c>
      <c r="D33" s="16">
        <f t="shared" si="0"/>
        <v>12425000</v>
      </c>
      <c r="E33" s="16">
        <f>E34</f>
        <v>292224334</v>
      </c>
      <c r="F33" s="17">
        <f>F34</f>
        <v>256820606</v>
      </c>
      <c r="G33" s="18">
        <f t="shared" si="1"/>
        <v>35403728</v>
      </c>
      <c r="H33" s="16">
        <f t="shared" si="2"/>
        <v>28641334</v>
      </c>
      <c r="I33" s="16">
        <f t="shared" si="3"/>
        <v>5662606</v>
      </c>
      <c r="J33" s="16">
        <f t="shared" si="4"/>
        <v>22978728</v>
      </c>
      <c r="K33" s="16">
        <f>K34</f>
        <v>154491766</v>
      </c>
      <c r="L33" s="17">
        <f>L34</f>
        <v>189895494</v>
      </c>
    </row>
    <row r="34" spans="1:12" ht="43.5" customHeight="1">
      <c r="A34" s="24" t="s">
        <v>46</v>
      </c>
      <c r="B34" s="22">
        <v>263583000</v>
      </c>
      <c r="C34" s="22">
        <v>251158000</v>
      </c>
      <c r="D34" s="16">
        <f t="shared" si="0"/>
        <v>12425000</v>
      </c>
      <c r="E34" s="16">
        <v>292224334</v>
      </c>
      <c r="F34" s="17">
        <v>256820606</v>
      </c>
      <c r="G34" s="18">
        <f t="shared" si="1"/>
        <v>35403728</v>
      </c>
      <c r="H34" s="16">
        <f t="shared" si="2"/>
        <v>28641334</v>
      </c>
      <c r="I34" s="16">
        <f t="shared" si="3"/>
        <v>5662606</v>
      </c>
      <c r="J34" s="16">
        <f t="shared" si="4"/>
        <v>22978728</v>
      </c>
      <c r="K34" s="16">
        <v>154491766</v>
      </c>
      <c r="L34" s="17">
        <v>189895494</v>
      </c>
    </row>
    <row r="35" spans="1:12" ht="48" customHeight="1">
      <c r="A35" s="15" t="s">
        <v>47</v>
      </c>
      <c r="B35" s="25">
        <f>SUM(B36:B36)</f>
        <v>36239569000</v>
      </c>
      <c r="C35" s="25">
        <f>SUM(C36:C36)</f>
        <v>36025648000</v>
      </c>
      <c r="D35" s="16">
        <f t="shared" si="0"/>
        <v>213921000</v>
      </c>
      <c r="E35" s="16">
        <f>SUM(E36:E36)</f>
        <v>45400281368</v>
      </c>
      <c r="F35" s="17">
        <f>SUM(F36:F36)</f>
        <v>47294143902</v>
      </c>
      <c r="G35" s="18">
        <f t="shared" si="1"/>
        <v>-1893862534</v>
      </c>
      <c r="H35" s="16">
        <f t="shared" si="2"/>
        <v>9160712368</v>
      </c>
      <c r="I35" s="16">
        <f t="shared" si="3"/>
        <v>11268495902</v>
      </c>
      <c r="J35" s="16">
        <f t="shared" si="4"/>
        <v>-2107783534</v>
      </c>
      <c r="K35" s="16">
        <f>SUM(K36:K36)</f>
        <v>2469277090</v>
      </c>
      <c r="L35" s="17">
        <f>SUM(L36:L36)</f>
        <v>575414556</v>
      </c>
    </row>
    <row r="36" spans="1:12" s="26" customFormat="1" ht="31.5" customHeight="1">
      <c r="A36" s="24" t="s">
        <v>48</v>
      </c>
      <c r="B36" s="22">
        <v>36239569000</v>
      </c>
      <c r="C36" s="22">
        <v>36025648000</v>
      </c>
      <c r="D36" s="16">
        <f t="shared" si="0"/>
        <v>213921000</v>
      </c>
      <c r="E36" s="16">
        <v>45400281368</v>
      </c>
      <c r="F36" s="17">
        <v>47294143902</v>
      </c>
      <c r="G36" s="18">
        <f t="shared" si="1"/>
        <v>-1893862534</v>
      </c>
      <c r="H36" s="16">
        <f t="shared" si="2"/>
        <v>9160712368</v>
      </c>
      <c r="I36" s="16">
        <f t="shared" si="3"/>
        <v>11268495902</v>
      </c>
      <c r="J36" s="16">
        <f t="shared" si="4"/>
        <v>-2107783534</v>
      </c>
      <c r="K36" s="16">
        <v>2469277090</v>
      </c>
      <c r="L36" s="17">
        <v>575414556</v>
      </c>
    </row>
    <row r="37" spans="1:12" s="26" customFormat="1" ht="27" customHeight="1">
      <c r="A37" s="24"/>
      <c r="B37" s="22"/>
      <c r="C37" s="22"/>
      <c r="D37" s="16"/>
      <c r="E37" s="16"/>
      <c r="F37" s="17"/>
      <c r="G37" s="18"/>
      <c r="H37" s="16"/>
      <c r="I37" s="16"/>
      <c r="J37" s="16"/>
      <c r="K37" s="16"/>
      <c r="L37" s="17"/>
    </row>
    <row r="38" spans="1:12" s="26" customFormat="1" ht="27" customHeight="1">
      <c r="A38" s="24"/>
      <c r="B38" s="22"/>
      <c r="C38" s="22"/>
      <c r="D38" s="16"/>
      <c r="E38" s="16"/>
      <c r="F38" s="17"/>
      <c r="G38" s="18"/>
      <c r="H38" s="16"/>
      <c r="I38" s="16"/>
      <c r="J38" s="16"/>
      <c r="K38" s="16"/>
      <c r="L38" s="17"/>
    </row>
    <row r="39" spans="1:12" s="26" customFormat="1" ht="39" customHeight="1" thickBot="1">
      <c r="A39" s="27" t="s">
        <v>49</v>
      </c>
      <c r="B39" s="28">
        <f>B6+B12+B14+B16+B19+B21+B23+B25+B27+B29+B31+B33+B35</f>
        <v>175732598000</v>
      </c>
      <c r="C39" s="28">
        <f>C6+C12+C14+C16+C19+C21+C23+C25+C27+C29+C31+C33+C35</f>
        <v>192399775000</v>
      </c>
      <c r="D39" s="29">
        <f>B39-C39</f>
        <v>-16667177000</v>
      </c>
      <c r="E39" s="28">
        <f>E6+E12+E14+E16+E19+E21+E23+E25+E27+E29+E31+E33+E35</f>
        <v>175672435025</v>
      </c>
      <c r="F39" s="30">
        <f>F6+F12+F14+F16+F19+F21+F23+F25+F27+F29+F31+F33+F35</f>
        <v>143944580099.5</v>
      </c>
      <c r="G39" s="31">
        <f>E39-F39</f>
        <v>31727854925.5</v>
      </c>
      <c r="H39" s="29">
        <f>E39-B39</f>
        <v>-60162975</v>
      </c>
      <c r="I39" s="29">
        <f>F39-C39</f>
        <v>-48455194900.5</v>
      </c>
      <c r="J39" s="29">
        <f>H39-I39</f>
        <v>48395031925.5</v>
      </c>
      <c r="K39" s="28">
        <f>K6+K12+K14+K16+K19+K21+K23+K25+K27+K29+K31+K33+K35</f>
        <v>309116916455.95</v>
      </c>
      <c r="L39" s="30">
        <f>L6+L12+L14+L16+L19+L21+L23+L25+L27+L29+L31+L33+L35</f>
        <v>340844771381.45</v>
      </c>
    </row>
    <row r="40" spans="1:4" ht="24.75" customHeight="1">
      <c r="A40" s="42"/>
      <c r="B40" s="42"/>
      <c r="C40" s="42"/>
      <c r="D40" s="42"/>
    </row>
    <row r="41" spans="1:4" ht="24.75" customHeight="1">
      <c r="A41" s="41"/>
      <c r="B41" s="41"/>
      <c r="C41" s="41"/>
      <c r="D41" s="41"/>
    </row>
    <row r="42" ht="16.5">
      <c r="L42" s="20"/>
    </row>
  </sheetData>
  <mergeCells count="12">
    <mergeCell ref="A41:D41"/>
    <mergeCell ref="A40:D40"/>
    <mergeCell ref="L4:L5"/>
    <mergeCell ref="B4:D4"/>
    <mergeCell ref="K4:K5"/>
    <mergeCell ref="G1:I1"/>
    <mergeCell ref="A4:A5"/>
    <mergeCell ref="H4:J4"/>
    <mergeCell ref="E4:F4"/>
    <mergeCell ref="D1:F1"/>
    <mergeCell ref="D2:F2"/>
    <mergeCell ref="G2:I2"/>
  </mergeCells>
  <printOptions/>
  <pageMargins left="0.5511811023622047" right="0.5511811023622047" top="0.3937007874015748" bottom="1.1811023622047245" header="0.4330708661417323" footer="0.5118110236220472"/>
  <pageSetup horizontalDpi="600" verticalDpi="600" orientation="portrait" pageOrder="overThenDown" paperSize="9" scale="58" r:id="rId1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2005-09-02T09:36:10Z</dcterms:created>
  <dcterms:modified xsi:type="dcterms:W3CDTF">2005-09-02T09:46:59Z</dcterms:modified>
  <cp:category/>
  <cp:version/>
  <cp:contentType/>
  <cp:contentStatus/>
</cp:coreProperties>
</file>