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餘絀撥補查核彙總表(撥補項目)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<sst xmlns="http://schemas.openxmlformats.org/spreadsheetml/2006/main" count="35" uniqueCount="35">
  <si>
    <t>單位:新臺幣元</t>
  </si>
  <si>
    <t xml:space="preserve"> </t>
  </si>
  <si>
    <t>中華民國93年度</t>
  </si>
  <si>
    <t>填補累積短絀</t>
  </si>
  <si>
    <t>提存公積</t>
  </si>
  <si>
    <t>解繳國庫淨額</t>
  </si>
  <si>
    <t>短絀</t>
  </si>
  <si>
    <t>撥用賸餘</t>
  </si>
  <si>
    <t>撥用公積</t>
  </si>
  <si>
    <t>折減基金</t>
  </si>
  <si>
    <t>國庫撥款</t>
  </si>
  <si>
    <t>賸餘之部</t>
  </si>
  <si>
    <t>本期賸餘</t>
  </si>
  <si>
    <t>前期未分配賸餘</t>
  </si>
  <si>
    <t>公積轉列數</t>
  </si>
  <si>
    <t>分配之部</t>
  </si>
  <si>
    <t>賸餘撥充基金數</t>
  </si>
  <si>
    <t>其他依法分配數</t>
  </si>
  <si>
    <t>未分配賸餘</t>
  </si>
  <si>
    <t>短絀之部</t>
  </si>
  <si>
    <t>本期短絀</t>
  </si>
  <si>
    <t>前期待填補之</t>
  </si>
  <si>
    <t>填補之部</t>
  </si>
  <si>
    <t>待填補之短絀</t>
  </si>
  <si>
    <t>餘絀撥補查核彙總表</t>
  </si>
  <si>
    <t xml:space="preserve">                     ──────────</t>
  </si>
  <si>
    <t>(依撥補項目分列)</t>
  </si>
  <si>
    <t>項       目</t>
  </si>
  <si>
    <r>
      <t xml:space="preserve"> </t>
    </r>
    <r>
      <rPr>
        <sz val="11"/>
        <rFont val="華康粗明體"/>
        <family val="3"/>
      </rPr>
      <t>預 算 數</t>
    </r>
  </si>
  <si>
    <t>原列決算數</t>
  </si>
  <si>
    <t>修正數</t>
  </si>
  <si>
    <t>決算核定數</t>
  </si>
  <si>
    <t>預算數與決算核定數
比較增(+)減(-)</t>
  </si>
  <si>
    <t>％</t>
  </si>
  <si>
    <t>註：雲林醫院業於本年4月1日改制為臺大醫院雲林分院，原列決算數欄內本期賸餘及前期未分配賸餘不含雲林醫院改制前
    之賸餘數，各為 10,118,339.73 元及 188,600,560.58 元。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</si>
</sst>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22"/>
      <name val="華康粗明體"/>
      <family val="3"/>
    </font>
    <font>
      <sz val="10"/>
      <name val="華康粗明體"/>
      <family val="3"/>
    </font>
    <font>
      <sz val="12"/>
      <name val="華康粗明體"/>
      <family val="3"/>
    </font>
    <font>
      <sz val="23"/>
      <name val="新細明體"/>
      <family val="1"/>
    </font>
    <font>
      <sz val="13"/>
      <name val="華康粗明體"/>
      <family val="3"/>
    </font>
    <font>
      <sz val="11"/>
      <name val="華康粗明體"/>
      <family val="3"/>
    </font>
    <font>
      <sz val="11"/>
      <name val="華康特粗明體"/>
      <family val="3"/>
    </font>
    <font>
      <sz val="10"/>
      <name val="華康特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0"/>
      <name val="華康中明體"/>
      <family val="3"/>
    </font>
    <font>
      <sz val="10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sz val="12"/>
      <name val="新細明體"/>
      <family val="1"/>
    </font>
    <font>
      <sz val="23"/>
      <name val="華康粗明體"/>
      <family val="3"/>
    </font>
    <font>
      <sz val="12"/>
      <name val="華康中明體"/>
      <family val="3"/>
    </font>
    <font>
      <sz val="11"/>
      <color indexed="16"/>
      <name val="Times New Roman"/>
      <family val="1"/>
    </font>
    <font>
      <sz val="8"/>
      <name val="華康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7" fontId="5" fillId="2" borderId="1" applyNumberFormat="0" applyFont="0" applyFill="0" applyBorder="0">
      <alignment horizontal="center" vertical="center"/>
      <protection/>
    </xf>
    <xf numFmtId="203" fontId="6" fillId="0" borderId="0">
      <alignment/>
      <protection/>
    </xf>
    <xf numFmtId="0" fontId="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49" fontId="22" fillId="0" borderId="0" xfId="0" applyNumberFormat="1" applyFont="1" applyBorder="1" applyAlignment="1" quotePrefix="1">
      <alignment horizontal="left"/>
    </xf>
    <xf numFmtId="0" fontId="22" fillId="0" borderId="2" xfId="0" applyFont="1" applyBorder="1" applyAlignment="1">
      <alignment horizontal="distributed"/>
    </xf>
    <xf numFmtId="0" fontId="23" fillId="0" borderId="3" xfId="0" applyFont="1" applyBorder="1" applyAlignment="1">
      <alignment horizontal="distributed"/>
    </xf>
    <xf numFmtId="0" fontId="22" fillId="0" borderId="4" xfId="0" applyFont="1" applyBorder="1" applyAlignment="1">
      <alignment horizontal="distributed"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distributed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181" fontId="15" fillId="0" borderId="0" xfId="20" applyFont="1" applyAlignment="1">
      <alignment horizontal="centerContinuous"/>
    </xf>
    <xf numFmtId="181" fontId="15" fillId="0" borderId="0" xfId="2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Continuous" vertical="top"/>
    </xf>
    <xf numFmtId="0" fontId="17" fillId="0" borderId="0" xfId="0" applyFont="1" applyAlignment="1">
      <alignment horizontal="centerContinuous" vertical="top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Border="1" applyAlignment="1" quotePrefix="1">
      <alignment horizontal="left" vertical="top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 quotePrefix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Alignment="1" quotePrefix="1">
      <alignment horizontal="distributed"/>
    </xf>
    <xf numFmtId="49" fontId="17" fillId="0" borderId="2" xfId="0" applyNumberFormat="1" applyFont="1" applyBorder="1" applyAlignment="1" quotePrefix="1">
      <alignment horizontal="distributed"/>
    </xf>
    <xf numFmtId="49" fontId="22" fillId="0" borderId="0" xfId="0" applyNumberFormat="1" applyFont="1" applyBorder="1" applyAlignment="1">
      <alignment horizontal="distributed"/>
    </xf>
    <xf numFmtId="49" fontId="22" fillId="0" borderId="2" xfId="0" applyNumberFormat="1" applyFont="1" applyBorder="1" applyAlignment="1" quotePrefix="1">
      <alignment horizontal="distributed"/>
    </xf>
    <xf numFmtId="0" fontId="28" fillId="0" borderId="0" xfId="0" applyFont="1" applyAlignment="1">
      <alignment/>
    </xf>
    <xf numFmtId="0" fontId="22" fillId="0" borderId="0" xfId="0" applyFont="1" applyBorder="1" applyAlignment="1">
      <alignment/>
    </xf>
    <xf numFmtId="0" fontId="19" fillId="0" borderId="3" xfId="0" applyFont="1" applyBorder="1" applyAlignment="1">
      <alignment horizontal="distributed"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181" fontId="26" fillId="0" borderId="0" xfId="20" applyFont="1" applyAlignment="1" quotePrefix="1">
      <alignment horizontal="centerContinuous"/>
    </xf>
    <xf numFmtId="0" fontId="13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30" fillId="0" borderId="5" xfId="0" applyFont="1" applyBorder="1" applyAlignment="1" quotePrefix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216" fontId="21" fillId="0" borderId="7" xfId="0" applyNumberFormat="1" applyFont="1" applyBorder="1" applyAlignment="1" applyProtection="1">
      <alignment/>
      <protection/>
    </xf>
    <xf numFmtId="216" fontId="21" fillId="0" borderId="2" xfId="0" applyNumberFormat="1" applyFont="1" applyBorder="1" applyAlignment="1" applyProtection="1">
      <alignment/>
      <protection/>
    </xf>
    <xf numFmtId="236" fontId="21" fillId="0" borderId="2" xfId="0" applyNumberFormat="1" applyFont="1" applyBorder="1" applyAlignment="1" applyProtection="1">
      <alignment/>
      <protection/>
    </xf>
    <xf numFmtId="218" fontId="21" fillId="0" borderId="0" xfId="0" applyNumberFormat="1" applyFont="1" applyBorder="1" applyAlignment="1" applyProtection="1">
      <alignment/>
      <protection/>
    </xf>
    <xf numFmtId="190" fontId="21" fillId="0" borderId="2" xfId="0" applyNumberFormat="1" applyFont="1" applyBorder="1" applyAlignment="1" applyProtection="1">
      <alignment/>
      <protection/>
    </xf>
    <xf numFmtId="186" fontId="21" fillId="0" borderId="2" xfId="0" applyNumberFormat="1" applyFont="1" applyBorder="1" applyAlignment="1" applyProtection="1">
      <alignment/>
      <protection/>
    </xf>
    <xf numFmtId="188" fontId="21" fillId="0" borderId="0" xfId="0" applyNumberFormat="1" applyFont="1" applyBorder="1" applyAlignment="1" applyProtection="1">
      <alignment/>
      <protection/>
    </xf>
    <xf numFmtId="0" fontId="20" fillId="0" borderId="4" xfId="0" applyFont="1" applyBorder="1" applyAlignment="1">
      <alignment/>
    </xf>
    <xf numFmtId="186" fontId="20" fillId="0" borderId="4" xfId="0" applyNumberFormat="1" applyFont="1" applyBorder="1" applyAlignment="1">
      <alignment/>
    </xf>
    <xf numFmtId="188" fontId="20" fillId="0" borderId="3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2" fillId="0" borderId="0" xfId="0" applyFont="1" applyAlignment="1" quotePrefix="1">
      <alignment horizontal="distributed"/>
    </xf>
    <xf numFmtId="0" fontId="20" fillId="0" borderId="0" xfId="0" applyFont="1" applyAlignment="1">
      <alignment/>
    </xf>
    <xf numFmtId="0" fontId="17" fillId="0" borderId="0" xfId="0" applyFont="1" applyAlignment="1" quotePrefix="1">
      <alignment horizontal="distributed"/>
    </xf>
    <xf numFmtId="0" fontId="0" fillId="0" borderId="0" xfId="0" applyFont="1" applyAlignment="1">
      <alignment/>
    </xf>
    <xf numFmtId="0" fontId="13" fillId="0" borderId="0" xfId="0" applyFont="1" applyBorder="1" applyAlignment="1" applyProtection="1" quotePrefix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7" fillId="0" borderId="6" xfId="0" applyFont="1" applyBorder="1" applyAlignment="1" quotePrefix="1">
      <alignment horizontal="center" vertical="center"/>
    </xf>
    <xf numFmtId="0" fontId="17" fillId="0" borderId="5" xfId="0" applyFont="1" applyBorder="1" applyAlignment="1" quotePrefix="1">
      <alignment horizontal="center" vertical="center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1"/>
  <dimension ref="A1:J40"/>
  <sheetViews>
    <sheetView showGridLines="0" tabSelected="1" workbookViewId="0" topLeftCell="A1">
      <selection activeCell="I36" sqref="I36"/>
    </sheetView>
  </sheetViews>
  <sheetFormatPr defaultColWidth="9.00390625" defaultRowHeight="15.75"/>
  <cols>
    <col min="1" max="1" width="1.37890625" style="41" customWidth="1"/>
    <col min="2" max="2" width="1.25" style="41" customWidth="1"/>
    <col min="3" max="3" width="11.875" style="42" customWidth="1"/>
    <col min="4" max="4" width="0.2421875" style="15" customWidth="1"/>
    <col min="5" max="8" width="14.25390625" style="12" customWidth="1"/>
    <col min="9" max="9" width="14.75390625" style="12" customWidth="1"/>
    <col min="10" max="10" width="6.625" style="12" customWidth="1"/>
    <col min="11" max="16384" width="8.75390625" style="12" customWidth="1"/>
  </cols>
  <sheetData>
    <row r="1" spans="1:10" s="2" customFormat="1" ht="30" customHeight="1">
      <c r="A1" s="1" t="s">
        <v>1</v>
      </c>
      <c r="J1" s="3"/>
    </row>
    <row r="2" spans="1:10" s="20" customFormat="1" ht="27.75" customHeight="1">
      <c r="A2" s="17" t="s">
        <v>24</v>
      </c>
      <c r="B2" s="18"/>
      <c r="C2" s="18"/>
      <c r="D2" s="19"/>
      <c r="E2" s="19"/>
      <c r="F2" s="19"/>
      <c r="G2" s="19"/>
      <c r="H2" s="19"/>
      <c r="I2" s="19"/>
      <c r="J2" s="19"/>
    </row>
    <row r="3" spans="1:10" s="22" customFormat="1" ht="17.25" customHeight="1">
      <c r="A3" s="21" t="s">
        <v>25</v>
      </c>
      <c r="B3" s="5"/>
      <c r="C3" s="5"/>
      <c r="D3" s="21"/>
      <c r="E3" s="21"/>
      <c r="F3" s="21"/>
      <c r="G3" s="21"/>
      <c r="H3" s="21"/>
      <c r="I3" s="43" t="s">
        <v>26</v>
      </c>
      <c r="J3" s="21"/>
    </row>
    <row r="4" spans="1:10" s="27" customFormat="1" ht="18.75" customHeight="1" thickBot="1">
      <c r="A4" s="23"/>
      <c r="B4" s="23"/>
      <c r="C4" s="24" t="s">
        <v>2</v>
      </c>
      <c r="D4" s="25"/>
      <c r="E4" s="25"/>
      <c r="F4" s="25"/>
      <c r="G4" s="25"/>
      <c r="H4" s="25"/>
      <c r="I4" s="25"/>
      <c r="J4" s="26" t="s">
        <v>0</v>
      </c>
    </row>
    <row r="5" spans="1:10" s="28" customFormat="1" ht="33" customHeight="1">
      <c r="A5" s="66" t="s">
        <v>27</v>
      </c>
      <c r="B5" s="66"/>
      <c r="C5" s="66"/>
      <c r="D5" s="67"/>
      <c r="E5" s="44" t="s">
        <v>28</v>
      </c>
      <c r="F5" s="45" t="s">
        <v>29</v>
      </c>
      <c r="G5" s="46" t="s">
        <v>30</v>
      </c>
      <c r="H5" s="45" t="s">
        <v>31</v>
      </c>
      <c r="I5" s="47" t="s">
        <v>32</v>
      </c>
      <c r="J5" s="48" t="s">
        <v>33</v>
      </c>
    </row>
    <row r="6" spans="1:10" s="7" customFormat="1" ht="9.75" customHeight="1">
      <c r="A6" s="6"/>
      <c r="B6" s="6"/>
      <c r="C6" s="29"/>
      <c r="D6" s="30"/>
      <c r="E6" s="31"/>
      <c r="F6" s="32"/>
      <c r="G6" s="31"/>
      <c r="H6" s="32"/>
      <c r="I6" s="31"/>
      <c r="J6" s="33"/>
    </row>
    <row r="7" spans="1:10" ht="22.5" customHeight="1">
      <c r="A7" s="62" t="s">
        <v>11</v>
      </c>
      <c r="B7" s="63"/>
      <c r="C7" s="63"/>
      <c r="D7" s="34"/>
      <c r="E7" s="49">
        <f>SUM(E9:E11)</f>
        <v>113046989000</v>
      </c>
      <c r="F7" s="50">
        <f>SUM(F9:F11)</f>
        <v>101098525967.97</v>
      </c>
      <c r="G7" s="50">
        <f>SUM(G9:G11)</f>
        <v>276700458.56</v>
      </c>
      <c r="H7" s="50">
        <f>F7+G7</f>
        <v>101375226426.53</v>
      </c>
      <c r="I7" s="51">
        <f>H7-E7</f>
        <v>-11671762573.470001</v>
      </c>
      <c r="J7" s="52">
        <f>IF(E7=0,0,((I7/E7)*100))</f>
        <v>-10.32470008862421</v>
      </c>
    </row>
    <row r="8" spans="1:10" ht="9.75" customHeight="1">
      <c r="A8" s="14"/>
      <c r="B8" s="8"/>
      <c r="C8" s="36"/>
      <c r="D8" s="37"/>
      <c r="E8" s="50"/>
      <c r="F8" s="50"/>
      <c r="G8" s="50"/>
      <c r="H8" s="50"/>
      <c r="I8" s="51"/>
      <c r="J8" s="52"/>
    </row>
    <row r="9" spans="1:10" ht="21" customHeight="1">
      <c r="A9" s="14"/>
      <c r="B9" s="60" t="s">
        <v>12</v>
      </c>
      <c r="C9" s="61"/>
      <c r="D9" s="37"/>
      <c r="E9" s="50">
        <v>72586962000</v>
      </c>
      <c r="F9" s="50">
        <v>38301501339.240005</v>
      </c>
      <c r="G9" s="50">
        <v>276700458.56</v>
      </c>
      <c r="H9" s="50">
        <f>F9+G9</f>
        <v>38578201797.8</v>
      </c>
      <c r="I9" s="51">
        <f>H9-E9</f>
        <v>-34008760202.199997</v>
      </c>
      <c r="J9" s="52">
        <f>IF(E9=0,0,((I9/E9)*100))</f>
        <v>-46.8524363951201</v>
      </c>
    </row>
    <row r="10" spans="1:10" ht="21" customHeight="1">
      <c r="A10" s="14"/>
      <c r="B10" s="60" t="s">
        <v>13</v>
      </c>
      <c r="C10" s="61"/>
      <c r="D10" s="37"/>
      <c r="E10" s="50">
        <v>40460027000</v>
      </c>
      <c r="F10" s="50">
        <v>62794014628.729996</v>
      </c>
      <c r="G10" s="50">
        <v>0</v>
      </c>
      <c r="H10" s="50">
        <f>F10+G10</f>
        <v>62794014628.729996</v>
      </c>
      <c r="I10" s="51">
        <f>H10-E10</f>
        <v>22333987628.729996</v>
      </c>
      <c r="J10" s="52">
        <f>IF(E10=0,0,((I10/E10)*100))</f>
        <v>55.200130313135965</v>
      </c>
    </row>
    <row r="11" spans="1:10" ht="21" customHeight="1">
      <c r="A11" s="14"/>
      <c r="B11" s="60" t="s">
        <v>14</v>
      </c>
      <c r="C11" s="61"/>
      <c r="D11" s="37"/>
      <c r="E11" s="50">
        <v>0</v>
      </c>
      <c r="F11" s="50">
        <v>3010000</v>
      </c>
      <c r="G11" s="50">
        <v>0</v>
      </c>
      <c r="H11" s="50">
        <f>F11+G11</f>
        <v>3010000</v>
      </c>
      <c r="I11" s="51">
        <f>H11-E11</f>
        <v>3010000</v>
      </c>
      <c r="J11" s="52">
        <f>IF(E11=0,0,((I11/E11)*100))</f>
        <v>0</v>
      </c>
    </row>
    <row r="12" spans="1:10" ht="22.5" customHeight="1">
      <c r="A12" s="14"/>
      <c r="B12" s="38"/>
      <c r="C12" s="38"/>
      <c r="D12" s="37"/>
      <c r="E12" s="50"/>
      <c r="F12" s="50"/>
      <c r="G12" s="50"/>
      <c r="H12" s="50"/>
      <c r="I12" s="51"/>
      <c r="J12" s="52"/>
    </row>
    <row r="13" spans="1:10" ht="22.5" customHeight="1">
      <c r="A13" s="62" t="s">
        <v>15</v>
      </c>
      <c r="B13" s="63"/>
      <c r="C13" s="63"/>
      <c r="D13" s="35"/>
      <c r="E13" s="50">
        <f>SUM(E15:E19)</f>
        <v>92981404000</v>
      </c>
      <c r="F13" s="50">
        <f>SUM(F15:F19)</f>
        <v>32919672786.45</v>
      </c>
      <c r="G13" s="50">
        <f>SUM(G15:G19)</f>
        <v>5311.58</v>
      </c>
      <c r="H13" s="50">
        <f>F13+G13</f>
        <v>32919678098.030003</v>
      </c>
      <c r="I13" s="51">
        <f>H13-E13</f>
        <v>-60061725901.97</v>
      </c>
      <c r="J13" s="52">
        <f>IF(E13=0,0,((I13/E13)*100))</f>
        <v>-64.59541727501771</v>
      </c>
    </row>
    <row r="14" spans="1:10" ht="9.75" customHeight="1">
      <c r="A14" s="14"/>
      <c r="B14" s="8"/>
      <c r="C14" s="16"/>
      <c r="D14" s="37"/>
      <c r="E14" s="50"/>
      <c r="F14" s="50"/>
      <c r="G14" s="50"/>
      <c r="H14" s="50"/>
      <c r="I14" s="51"/>
      <c r="J14" s="52"/>
    </row>
    <row r="15" spans="1:10" ht="21" customHeight="1">
      <c r="A15" s="14"/>
      <c r="B15" s="60" t="s">
        <v>3</v>
      </c>
      <c r="C15" s="61"/>
      <c r="D15" s="37"/>
      <c r="E15" s="50">
        <v>536142000</v>
      </c>
      <c r="F15" s="50">
        <v>1470594886.45</v>
      </c>
      <c r="G15" s="50">
        <v>0</v>
      </c>
      <c r="H15" s="50">
        <f>F15+G15</f>
        <v>1470594886.45</v>
      </c>
      <c r="I15" s="51">
        <f>H15-E15</f>
        <v>934452886.45</v>
      </c>
      <c r="J15" s="52">
        <f>IF(E15=0,0,((I15/E15)*100))</f>
        <v>174.2920506973899</v>
      </c>
    </row>
    <row r="16" spans="1:10" ht="21" customHeight="1">
      <c r="A16" s="14"/>
      <c r="B16" s="60" t="s">
        <v>4</v>
      </c>
      <c r="C16" s="61"/>
      <c r="D16" s="37"/>
      <c r="E16" s="50">
        <v>39673004000</v>
      </c>
      <c r="F16" s="50">
        <v>20160353272.58</v>
      </c>
      <c r="G16" s="50">
        <v>0</v>
      </c>
      <c r="H16" s="50">
        <f>F16+G16</f>
        <v>20160353272.58</v>
      </c>
      <c r="I16" s="51">
        <f>H16-E16</f>
        <v>-19512650727.42</v>
      </c>
      <c r="J16" s="52">
        <f>IF(E16=0,0,((I16/E16)*100))</f>
        <v>-49.1836986365338</v>
      </c>
    </row>
    <row r="17" spans="1:10" ht="21" customHeight="1">
      <c r="A17" s="14"/>
      <c r="B17" s="60" t="s">
        <v>16</v>
      </c>
      <c r="C17" s="61"/>
      <c r="D17" s="37"/>
      <c r="E17" s="50">
        <v>4850933000</v>
      </c>
      <c r="F17" s="50">
        <v>4847545112</v>
      </c>
      <c r="G17" s="50">
        <v>0</v>
      </c>
      <c r="H17" s="50">
        <f>F17+G17</f>
        <v>4847545112</v>
      </c>
      <c r="I17" s="51">
        <f>H17-E17</f>
        <v>-3387888</v>
      </c>
      <c r="J17" s="52">
        <f>IF(E17=0,0,((I17/E17)*100))</f>
        <v>-0.06983992563904717</v>
      </c>
    </row>
    <row r="18" spans="1:10" ht="21" customHeight="1">
      <c r="A18" s="14"/>
      <c r="B18" s="60" t="s">
        <v>5</v>
      </c>
      <c r="C18" s="61"/>
      <c r="D18" s="37"/>
      <c r="E18" s="50">
        <v>47899958000</v>
      </c>
      <c r="F18" s="50">
        <v>6419692937</v>
      </c>
      <c r="G18" s="50">
        <v>5312</v>
      </c>
      <c r="H18" s="50">
        <f>F18+G18</f>
        <v>6419698249</v>
      </c>
      <c r="I18" s="51">
        <f>H18-E18</f>
        <v>-41480259751</v>
      </c>
      <c r="J18" s="52">
        <f>IF(E18=0,0,((I18/E18)*100))</f>
        <v>-86.59769545309413</v>
      </c>
    </row>
    <row r="19" spans="1:10" ht="21" customHeight="1">
      <c r="A19" s="14"/>
      <c r="B19" s="60" t="s">
        <v>17</v>
      </c>
      <c r="C19" s="61"/>
      <c r="D19" s="37"/>
      <c r="E19" s="50">
        <v>21367000</v>
      </c>
      <c r="F19" s="50">
        <v>21486578.42</v>
      </c>
      <c r="G19" s="50">
        <v>-0.42</v>
      </c>
      <c r="H19" s="50">
        <f>F19+G19</f>
        <v>21486578</v>
      </c>
      <c r="I19" s="51">
        <f>H19-E19</f>
        <v>119578</v>
      </c>
      <c r="J19" s="52">
        <f>IF(E19=0,0,((I19/E19)*100))</f>
        <v>0.5596386951841624</v>
      </c>
    </row>
    <row r="20" spans="1:10" ht="22.5" customHeight="1">
      <c r="A20" s="14"/>
      <c r="B20" s="8"/>
      <c r="C20" s="16"/>
      <c r="D20" s="37"/>
      <c r="E20" s="50"/>
      <c r="F20" s="50"/>
      <c r="G20" s="50"/>
      <c r="H20" s="50"/>
      <c r="I20" s="51"/>
      <c r="J20" s="52"/>
    </row>
    <row r="21" spans="1:10" ht="22.5" customHeight="1">
      <c r="A21" s="62" t="s">
        <v>18</v>
      </c>
      <c r="B21" s="63"/>
      <c r="C21" s="63"/>
      <c r="D21" s="35"/>
      <c r="E21" s="50">
        <f>E7-E13</f>
        <v>20065585000</v>
      </c>
      <c r="F21" s="50">
        <f>F7-F13</f>
        <v>68178853181.520004</v>
      </c>
      <c r="G21" s="50">
        <f>G7-G13</f>
        <v>276695146.98</v>
      </c>
      <c r="H21" s="50">
        <f>F21+G21</f>
        <v>68455548328.50001</v>
      </c>
      <c r="I21" s="51">
        <f>H21-E21</f>
        <v>48389963328.50001</v>
      </c>
      <c r="J21" s="52">
        <f>IF(E21=0,0,((I21/E21)*100))</f>
        <v>241.1589960048511</v>
      </c>
    </row>
    <row r="22" spans="1:10" ht="22.5" customHeight="1">
      <c r="A22" s="14"/>
      <c r="B22" s="39"/>
      <c r="C22" s="13"/>
      <c r="D22" s="9"/>
      <c r="E22" s="50"/>
      <c r="F22" s="50"/>
      <c r="G22" s="50"/>
      <c r="H22" s="50"/>
      <c r="I22" s="51"/>
      <c r="J22" s="52"/>
    </row>
    <row r="23" spans="1:10" ht="22.5" customHeight="1">
      <c r="A23" s="62" t="s">
        <v>19</v>
      </c>
      <c r="B23" s="63"/>
      <c r="C23" s="63"/>
      <c r="D23" s="35"/>
      <c r="E23" s="50">
        <f>SUM(E25:E26)</f>
        <v>61862986000</v>
      </c>
      <c r="F23" s="50">
        <f>SUM(F25:F26)</f>
        <v>56233120117.71</v>
      </c>
      <c r="G23" s="50">
        <f>SUM(G25:G26)</f>
        <v>0</v>
      </c>
      <c r="H23" s="50">
        <f>F23+G23</f>
        <v>56233120117.71</v>
      </c>
      <c r="I23" s="51">
        <f>H23-E23</f>
        <v>-5629865882.290001</v>
      </c>
      <c r="J23" s="52">
        <f>IF(E23=0,0,((I23/E23)*100))</f>
        <v>-9.100540155449336</v>
      </c>
    </row>
    <row r="24" spans="1:10" ht="9.75" customHeight="1">
      <c r="A24" s="14"/>
      <c r="B24" s="8"/>
      <c r="C24" s="16"/>
      <c r="D24" s="37"/>
      <c r="E24" s="50"/>
      <c r="F24" s="50"/>
      <c r="G24" s="50"/>
      <c r="H24" s="50"/>
      <c r="I24" s="51"/>
      <c r="J24" s="52"/>
    </row>
    <row r="25" spans="1:10" ht="21" customHeight="1">
      <c r="A25" s="14"/>
      <c r="B25" s="60" t="s">
        <v>20</v>
      </c>
      <c r="C25" s="61"/>
      <c r="D25" s="37"/>
      <c r="E25" s="50">
        <v>23342407000</v>
      </c>
      <c r="F25" s="50">
        <v>20602568794.14</v>
      </c>
      <c r="G25" s="50">
        <v>0</v>
      </c>
      <c r="H25" s="50">
        <f>F25+G25</f>
        <v>20602568794.14</v>
      </c>
      <c r="I25" s="51">
        <f>H25-E25</f>
        <v>-2739838205.8600006</v>
      </c>
      <c r="J25" s="52">
        <f>IF(E25=0,0,((I25/E25)*100))</f>
        <v>-11.73759932238351</v>
      </c>
    </row>
    <row r="26" spans="1:10" ht="21" customHeight="1">
      <c r="A26" s="14"/>
      <c r="B26" s="60" t="s">
        <v>21</v>
      </c>
      <c r="C26" s="61"/>
      <c r="D26" s="37"/>
      <c r="E26" s="50">
        <v>38520579000</v>
      </c>
      <c r="F26" s="50">
        <v>35630551323.57</v>
      </c>
      <c r="G26" s="50">
        <v>0</v>
      </c>
      <c r="H26" s="50">
        <f>F26+G26</f>
        <v>35630551323.57</v>
      </c>
      <c r="I26" s="51">
        <f>H26-E26</f>
        <v>-2890027676.4300003</v>
      </c>
      <c r="J26" s="52">
        <f>IF(E26=0,0,((I26/E26)*100))</f>
        <v>-7.502555131453242</v>
      </c>
    </row>
    <row r="27" spans="1:10" ht="21" customHeight="1">
      <c r="A27" s="14"/>
      <c r="B27" s="60" t="s">
        <v>6</v>
      </c>
      <c r="C27" s="61"/>
      <c r="D27" s="37"/>
      <c r="E27" s="50"/>
      <c r="F27" s="50"/>
      <c r="G27" s="50"/>
      <c r="H27" s="50"/>
      <c r="I27" s="51"/>
      <c r="J27" s="52"/>
    </row>
    <row r="28" spans="1:10" ht="12" customHeight="1">
      <c r="A28" s="14"/>
      <c r="B28" s="8"/>
      <c r="C28" s="12"/>
      <c r="D28" s="37"/>
      <c r="E28" s="50"/>
      <c r="F28" s="50"/>
      <c r="G28" s="50"/>
      <c r="H28" s="50"/>
      <c r="I28" s="51"/>
      <c r="J28" s="52"/>
    </row>
    <row r="29" spans="1:10" ht="22.5" customHeight="1">
      <c r="A29" s="62" t="s">
        <v>22</v>
      </c>
      <c r="B29" s="63"/>
      <c r="C29" s="63"/>
      <c r="D29" s="35"/>
      <c r="E29" s="50">
        <f>SUM(E31:E34)</f>
        <v>3085040000</v>
      </c>
      <c r="F29" s="50">
        <f>SUM(F31:F34)</f>
        <v>5666404703.51</v>
      </c>
      <c r="G29" s="50">
        <f>SUM(G31:G34)</f>
        <v>0</v>
      </c>
      <c r="H29" s="50">
        <f>F29+G29</f>
        <v>5666404703.51</v>
      </c>
      <c r="I29" s="51">
        <f>H29-E29</f>
        <v>2581364703.51</v>
      </c>
      <c r="J29" s="52">
        <f>IF(E29=0,0,((I29/E29)*100))</f>
        <v>83.67362184963567</v>
      </c>
    </row>
    <row r="30" spans="1:10" ht="9.75" customHeight="1">
      <c r="A30" s="14"/>
      <c r="B30" s="8"/>
      <c r="C30" s="16"/>
      <c r="D30" s="37"/>
      <c r="E30" s="50"/>
      <c r="F30" s="50"/>
      <c r="G30" s="50"/>
      <c r="H30" s="50"/>
      <c r="I30" s="51"/>
      <c r="J30" s="52"/>
    </row>
    <row r="31" spans="1:10" ht="21" customHeight="1">
      <c r="A31" s="14"/>
      <c r="B31" s="60" t="s">
        <v>7</v>
      </c>
      <c r="C31" s="61"/>
      <c r="D31" s="37"/>
      <c r="E31" s="50">
        <v>536142000</v>
      </c>
      <c r="F31" s="50">
        <v>1470594886.45</v>
      </c>
      <c r="G31" s="50">
        <v>0</v>
      </c>
      <c r="H31" s="50">
        <f>F31+G31</f>
        <v>1470594886.45</v>
      </c>
      <c r="I31" s="51">
        <f>H31-E31</f>
        <v>934452886.45</v>
      </c>
      <c r="J31" s="52">
        <f>IF(E31=0,0,((I31/E31)*100))</f>
        <v>174.2920506973899</v>
      </c>
    </row>
    <row r="32" spans="1:10" ht="21" customHeight="1">
      <c r="A32" s="14"/>
      <c r="B32" s="60" t="s">
        <v>8</v>
      </c>
      <c r="C32" s="61"/>
      <c r="D32" s="37"/>
      <c r="E32" s="50">
        <v>540890000</v>
      </c>
      <c r="F32" s="50">
        <v>2039462007.66</v>
      </c>
      <c r="G32" s="50">
        <v>0</v>
      </c>
      <c r="H32" s="50">
        <f>F32+G32</f>
        <v>2039462007.66</v>
      </c>
      <c r="I32" s="51">
        <f>H32-E32</f>
        <v>1498572007.66</v>
      </c>
      <c r="J32" s="52">
        <f>IF(E32=0,0,((I32/E32)*100))</f>
        <v>277.0567042577973</v>
      </c>
    </row>
    <row r="33" spans="1:10" ht="21" customHeight="1">
      <c r="A33" s="14"/>
      <c r="B33" s="60" t="s">
        <v>9</v>
      </c>
      <c r="C33" s="61"/>
      <c r="D33" s="37"/>
      <c r="E33" s="50">
        <v>2008008000</v>
      </c>
      <c r="F33" s="50">
        <v>2156347809.4</v>
      </c>
      <c r="G33" s="50">
        <v>0</v>
      </c>
      <c r="H33" s="50">
        <f>F33+G33</f>
        <v>2156347809.4</v>
      </c>
      <c r="I33" s="51">
        <f>H33-E33</f>
        <v>148339809.4000001</v>
      </c>
      <c r="J33" s="52">
        <f>IF(E33=0,0,((I33/E33)*100))</f>
        <v>7.387411275253888</v>
      </c>
    </row>
    <row r="34" spans="1:10" ht="21" customHeight="1">
      <c r="A34" s="14"/>
      <c r="B34" s="60" t="s">
        <v>10</v>
      </c>
      <c r="C34" s="61"/>
      <c r="D34" s="37"/>
      <c r="E34" s="50">
        <v>0</v>
      </c>
      <c r="F34" s="50">
        <v>0</v>
      </c>
      <c r="G34" s="50">
        <v>0</v>
      </c>
      <c r="H34" s="50">
        <f>F34+G34</f>
        <v>0</v>
      </c>
      <c r="I34" s="51">
        <f>H34-E34</f>
        <v>0</v>
      </c>
      <c r="J34" s="52">
        <f>IF(E34=0,0,((I34/E34)*100))</f>
        <v>0</v>
      </c>
    </row>
    <row r="35" spans="1:10" ht="31.5" customHeight="1">
      <c r="A35" s="14"/>
      <c r="B35" s="8"/>
      <c r="C35" s="16"/>
      <c r="D35" s="37"/>
      <c r="E35" s="50"/>
      <c r="F35" s="50"/>
      <c r="G35" s="50"/>
      <c r="H35" s="50"/>
      <c r="I35" s="51"/>
      <c r="J35" s="52"/>
    </row>
    <row r="36" spans="1:10" ht="22.5" customHeight="1">
      <c r="A36" s="62" t="s">
        <v>23</v>
      </c>
      <c r="B36" s="63"/>
      <c r="C36" s="63"/>
      <c r="D36" s="35"/>
      <c r="E36" s="50">
        <f>E23-E29</f>
        <v>58777946000</v>
      </c>
      <c r="F36" s="50">
        <f>F23-F29</f>
        <v>50566715414.2</v>
      </c>
      <c r="G36" s="50">
        <f>G23-G29</f>
        <v>0</v>
      </c>
      <c r="H36" s="50">
        <f>F36+G36</f>
        <v>50566715414.2</v>
      </c>
      <c r="I36" s="51">
        <f>H36-E36</f>
        <v>-8211230585.800003</v>
      </c>
      <c r="J36" s="52">
        <f>IF(E36=0,0,((I36/E36)*100))</f>
        <v>-13.969917536417492</v>
      </c>
    </row>
    <row r="37" spans="1:10" ht="15" customHeight="1">
      <c r="A37" s="34"/>
      <c r="B37" s="4"/>
      <c r="C37" s="4"/>
      <c r="D37" s="35"/>
      <c r="E37" s="53"/>
      <c r="F37" s="53"/>
      <c r="G37" s="54"/>
      <c r="H37" s="53"/>
      <c r="I37" s="51"/>
      <c r="J37" s="55"/>
    </row>
    <row r="38" spans="1:10" ht="24" customHeight="1" thickBot="1">
      <c r="A38" s="40"/>
      <c r="B38" s="40"/>
      <c r="C38" s="10"/>
      <c r="D38" s="11"/>
      <c r="E38" s="56"/>
      <c r="F38" s="56"/>
      <c r="G38" s="56"/>
      <c r="H38" s="56"/>
      <c r="I38" s="57"/>
      <c r="J38" s="58"/>
    </row>
    <row r="39" spans="1:10" ht="44.25" customHeight="1">
      <c r="A39" s="64" t="s">
        <v>34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.75">
      <c r="A40" s="59"/>
      <c r="B40" s="59"/>
      <c r="C40" s="59"/>
      <c r="D40" s="59"/>
      <c r="E40" s="59"/>
      <c r="F40" s="59"/>
      <c r="G40" s="59"/>
      <c r="H40" s="59"/>
      <c r="I40" s="59"/>
      <c r="J40" s="59"/>
    </row>
  </sheetData>
  <mergeCells count="23">
    <mergeCell ref="A5:D5"/>
    <mergeCell ref="A7:C7"/>
    <mergeCell ref="A13:C13"/>
    <mergeCell ref="A21:C21"/>
    <mergeCell ref="B9:C9"/>
    <mergeCell ref="B10:C10"/>
    <mergeCell ref="B15:C15"/>
    <mergeCell ref="B11:C11"/>
    <mergeCell ref="B16:C16"/>
    <mergeCell ref="B17:C17"/>
    <mergeCell ref="A36:C36"/>
    <mergeCell ref="B34:C34"/>
    <mergeCell ref="A39:J39"/>
    <mergeCell ref="B25:C25"/>
    <mergeCell ref="B18:C18"/>
    <mergeCell ref="A29:C29"/>
    <mergeCell ref="B19:C19"/>
    <mergeCell ref="B33:C33"/>
    <mergeCell ref="B26:C26"/>
    <mergeCell ref="B27:C27"/>
    <mergeCell ref="B31:C31"/>
    <mergeCell ref="B32:C32"/>
    <mergeCell ref="A23:C23"/>
  </mergeCells>
  <printOptions/>
  <pageMargins left="0.5511811023622047" right="0.5511811023622047" top="0.31496062992125984" bottom="1.1811023622047245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2005-08-26T11:03:03Z</dcterms:created>
  <dcterms:modified xsi:type="dcterms:W3CDTF">2005-08-30T09:37:12Z</dcterms:modified>
  <cp:category/>
  <cp:version/>
  <cp:contentType/>
  <cp:contentStatus/>
</cp:coreProperties>
</file>