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<sst xmlns="http://schemas.openxmlformats.org/spreadsheetml/2006/main" count="55" uniqueCount="39">
  <si>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</si>
  <si>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</si>
  <si>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</si>
  <si>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</si>
  <si>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</si>
  <si>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</si>
  <si>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</si>
  <si>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</si>
  <si>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</si>
  <si>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</si>
  <si>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</si>
  <si>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</si>
  <si>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</si>
  <si>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</si>
  <si>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r>
      <t>比較增減</t>
    </r>
    <r>
      <rPr>
        <b/>
        <sz val="11"/>
        <rFont val="細明體"/>
        <family val="3"/>
      </rPr>
      <t></t>
    </r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</si>
  <si>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</si>
  <si>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</si>
  <si>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</si>
  <si>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</si>
  <si>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</si>
  <si>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</si>
  <si>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100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</si>
  <si>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100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</si>
  <si>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 xml:space="preserve">中 華 民 國 </t>
    </r>
    <r>
      <rPr>
        <b/>
        <sz val="14"/>
        <rFont val="Times New Roman"/>
        <family val="1"/>
      </rPr>
      <t>100</t>
    </r>
    <r>
      <rPr>
        <b/>
        <sz val="14"/>
        <rFont val="華康粗明體"/>
        <family val="3"/>
      </rPr>
      <t xml:space="preserve"> 年 度</t>
    </r>
  </si>
  <si>
    <t>在 校 學 生 獎 學 基 金 收 支 餘 絀 表</t>
  </si>
  <si>
    <t>在 校 學 生 獎 學 基 金 餘 絀 撥 補 表</t>
  </si>
  <si>
    <t>在 校 學 生 獎 學 基 金 現 金 流 量 表</t>
  </si>
  <si>
    <r>
      <t xml:space="preserve">    </t>
    </r>
    <r>
      <rPr>
        <sz val="12"/>
        <rFont val="華康中明體"/>
        <family val="3"/>
      </rPr>
      <t>利息收入</t>
    </r>
  </si>
  <si>
    <t>　獎學金支出</t>
  </si>
  <si>
    <t>　本期賸餘</t>
  </si>
  <si>
    <t>　前期未分配賸餘</t>
  </si>
  <si>
    <t>分配之部</t>
  </si>
  <si>
    <t>未分配賸餘</t>
  </si>
  <si>
    <t>短絀之部</t>
  </si>
  <si>
    <t xml:space="preserve">  本期短絀</t>
  </si>
  <si>
    <t>填補之部</t>
  </si>
  <si>
    <t xml:space="preserve">  撥用賸餘</t>
  </si>
  <si>
    <t xml:space="preserve">  填補累積短絀 </t>
  </si>
  <si>
    <t>待填補之短絀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</si>
</sst>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_-* #,##0.0_-;\-* #,##0.0_-;_-* &quot;-&quot;??_-;_-@_-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06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0" fontId="12" fillId="0" borderId="4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12" fillId="0" borderId="4" xfId="0" applyNumberFormat="1" applyFont="1" applyBorder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177" fontId="12" fillId="0" borderId="6" xfId="0" applyNumberFormat="1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0" fontId="12" fillId="0" borderId="6" xfId="0" applyNumberFormat="1" applyFont="1" applyBorder="1" applyAlignment="1">
      <alignment vertical="center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8" fontId="12" fillId="0" borderId="4" xfId="0" applyNumberFormat="1" applyFont="1" applyBorder="1" applyAlignment="1">
      <alignment vertical="center"/>
    </xf>
    <xf numFmtId="179" fontId="12" fillId="0" borderId="4" xfId="0" applyNumberFormat="1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>
      <alignment vertical="center"/>
    </xf>
    <xf numFmtId="178" fontId="12" fillId="0" borderId="6" xfId="0" applyNumberFormat="1" applyFont="1" applyBorder="1" applyAlignment="1">
      <alignment vertical="center"/>
    </xf>
    <xf numFmtId="179" fontId="12" fillId="0" borderId="6" xfId="0" applyNumberFormat="1" applyFont="1" applyBorder="1" applyAlignment="1">
      <alignment vertical="center"/>
    </xf>
    <xf numFmtId="182" fontId="12" fillId="0" borderId="6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11" fillId="0" borderId="9" xfId="0" applyFont="1" applyBorder="1" applyAlignment="1">
      <alignment vertical="center"/>
    </xf>
    <xf numFmtId="179" fontId="12" fillId="0" borderId="9" xfId="0" applyNumberFormat="1" applyFont="1" applyBorder="1" applyAlignment="1">
      <alignment vertical="center"/>
    </xf>
    <xf numFmtId="180" fontId="12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12" fillId="0" borderId="8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vertical="center"/>
      <protection/>
    </xf>
    <xf numFmtId="177" fontId="12" fillId="0" borderId="4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distributed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9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79" fontId="12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12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12" fillId="0" borderId="4" xfId="0" applyNumberFormat="1" applyFont="1" applyBorder="1" applyAlignment="1" applyProtection="1">
      <alignment vertical="center"/>
      <protection locked="0"/>
    </xf>
    <xf numFmtId="178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0" fontId="13" fillId="0" borderId="5" xfId="0" applyFont="1" applyBorder="1" applyAlignment="1">
      <alignment vertical="center"/>
    </xf>
    <xf numFmtId="179" fontId="12" fillId="0" borderId="11" xfId="0" applyNumberFormat="1" applyFon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43" fontId="3" fillId="0" borderId="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/>
    </xf>
    <xf numFmtId="0" fontId="8" fillId="0" borderId="13" xfId="0" applyFont="1" applyBorder="1" applyAlignment="1" applyProtection="1">
      <alignment horizontal="distributed" vertical="center"/>
      <protection/>
    </xf>
    <xf numFmtId="0" fontId="8" fillId="0" borderId="1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 wrapText="1"/>
      <protection/>
    </xf>
    <xf numFmtId="0" fontId="10" fillId="0" borderId="16" xfId="0" applyFont="1" applyBorder="1" applyAlignment="1" applyProtection="1">
      <alignment horizontal="distributed" vertical="center" wrapText="1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distributed" vertical="center"/>
      <protection/>
    </xf>
    <xf numFmtId="0" fontId="21" fillId="0" borderId="14" xfId="0" applyFont="1" applyBorder="1" applyAlignment="1" applyProtection="1">
      <alignment horizontal="distributed" vertical="center"/>
      <protection/>
    </xf>
    <xf numFmtId="0" fontId="8" fillId="0" borderId="20" xfId="0" applyFont="1" applyBorder="1" applyAlignment="1" applyProtection="1">
      <alignment horizontal="distributed" vertical="center"/>
      <protection/>
    </xf>
    <xf numFmtId="0" fontId="8" fillId="0" borderId="21" xfId="0" applyFont="1" applyBorder="1" applyAlignment="1" applyProtection="1">
      <alignment horizontal="distributed" vertical="center"/>
      <protection/>
    </xf>
    <xf numFmtId="0" fontId="8" fillId="0" borderId="22" xfId="0" applyFont="1" applyBorder="1" applyAlignment="1" applyProtection="1">
      <alignment horizontal="distributed" vertical="center"/>
      <protection/>
    </xf>
    <xf numFmtId="0" fontId="8" fillId="0" borderId="23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  <cellStyle name="巍葆 [0]_laroux" xfId="23"/>
    <cellStyle name="巍葆_laroux" xfId="24"/>
    <cellStyle name="鱔 [0]_laroux" xfId="25"/>
    <cellStyle name="鱔_laroux" xfId="26"/>
    <cellStyle name="遽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view="pageBreakPreview" zoomScaleSheetLayoutView="100" workbookViewId="0" topLeftCell="A1">
      <selection activeCell="F9" sqref="F9"/>
    </sheetView>
  </sheetViews>
  <sheetFormatPr defaultColWidth="9.00390625" defaultRowHeight="16.5"/>
  <cols>
    <col min="1" max="1" width="22.875" style="0" customWidth="1"/>
    <col min="2" max="2" width="13.125" style="0" customWidth="1"/>
    <col min="3" max="3" width="9.875" style="0" customWidth="1"/>
    <col min="4" max="4" width="13.125" style="0" customWidth="1"/>
    <col min="5" max="5" width="9.875" style="0" customWidth="1"/>
    <col min="6" max="6" width="13.125" style="0" customWidth="1"/>
    <col min="7" max="7" width="9.875" style="0" customWidth="1"/>
  </cols>
  <sheetData>
    <row r="1" spans="1:7" ht="27.75" customHeight="1">
      <c r="A1" s="86" t="s">
        <v>24</v>
      </c>
      <c r="B1" s="86"/>
      <c r="C1" s="86"/>
      <c r="D1" s="86"/>
      <c r="E1" s="86"/>
      <c r="F1" s="86"/>
      <c r="G1" s="86"/>
    </row>
    <row r="2" spans="1:7" ht="21.75" customHeight="1" thickBot="1">
      <c r="A2" s="65"/>
      <c r="B2" s="65"/>
      <c r="C2" s="66" t="s">
        <v>23</v>
      </c>
      <c r="D2" s="65"/>
      <c r="E2" s="67"/>
      <c r="F2" s="65"/>
      <c r="G2" s="68" t="s">
        <v>0</v>
      </c>
    </row>
    <row r="3" spans="1:7" ht="34.5" customHeight="1">
      <c r="A3" s="87" t="s">
        <v>1</v>
      </c>
      <c r="B3" s="91" t="s">
        <v>2</v>
      </c>
      <c r="C3" s="91"/>
      <c r="D3" s="91" t="s">
        <v>3</v>
      </c>
      <c r="E3" s="91"/>
      <c r="F3" s="89" t="s">
        <v>14</v>
      </c>
      <c r="G3" s="90"/>
    </row>
    <row r="4" spans="1:7" ht="19.5" customHeight="1">
      <c r="A4" s="88"/>
      <c r="B4" s="59" t="s">
        <v>4</v>
      </c>
      <c r="C4" s="60" t="s">
        <v>5</v>
      </c>
      <c r="D4" s="59" t="s">
        <v>4</v>
      </c>
      <c r="E4" s="60" t="s">
        <v>5</v>
      </c>
      <c r="F4" s="59" t="s">
        <v>4</v>
      </c>
      <c r="G4" s="61" t="s">
        <v>5</v>
      </c>
    </row>
    <row r="5" spans="1:7" s="51" customFormat="1" ht="18.75" customHeight="1">
      <c r="A5" s="56" t="s">
        <v>12</v>
      </c>
      <c r="B5" s="55">
        <f>SUM(B6:B6)</f>
        <v>41</v>
      </c>
      <c r="C5" s="6">
        <f>IF(OR($B$5=0,B5=0),0,IF(ROUND((B5/$B$5*10000),0)=0,0,ROUND((B5/$B$5)*100,2)))</f>
        <v>100</v>
      </c>
      <c r="D5" s="55">
        <f>SUM(D6:D6)</f>
        <v>50</v>
      </c>
      <c r="E5" s="6">
        <f>IF(OR($D$5=0,D5=0),0,IF(ROUND((D5/$D$5*10000),0)=0,0,ROUND((D5/$D$5)*100,2)))</f>
        <v>100</v>
      </c>
      <c r="F5" s="55">
        <f>B5-D5</f>
        <v>-9</v>
      </c>
      <c r="G5" s="62">
        <f>IF(OR(D5=0,F5=0),0,IF(ROUND((F5/D5*10000),0)=0,0,ABS(ROUND((F5/D5)*100,2))))</f>
        <v>18</v>
      </c>
    </row>
    <row r="6" spans="1:7" ht="18.75" customHeight="1">
      <c r="A6" s="57" t="s">
        <v>27</v>
      </c>
      <c r="B6" s="10">
        <v>41</v>
      </c>
      <c r="C6" s="11">
        <f>IF(OR($B$5=0,B6=0),0,IF(ROUND((B6/$B$5*10000),0)=0,0,ROUND((B6/$B$5)*100,2)))</f>
        <v>100</v>
      </c>
      <c r="D6" s="10">
        <v>50</v>
      </c>
      <c r="E6" s="11">
        <f>IF(OR($D$5=0,D6=0),0,IF(ROUND((D6/$D$5*10000),0)=0,0,ROUND((D6/$D$5)*100,2)))</f>
        <v>100</v>
      </c>
      <c r="F6" s="63">
        <f>B6-D6</f>
        <v>-9</v>
      </c>
      <c r="G6" s="64">
        <f>IF(OR(D6=0,F6=0),0,IF(ROUND((F6/D6*10000),0)=0,0,ABS(ROUND((F6/D6)*100,2))))</f>
        <v>18</v>
      </c>
    </row>
    <row r="7" spans="1:7" s="51" customFormat="1" ht="18.75" customHeight="1">
      <c r="A7" s="56" t="s">
        <v>13</v>
      </c>
      <c r="B7" s="55">
        <f>SUM(B8:B8)</f>
        <v>86</v>
      </c>
      <c r="C7" s="6">
        <f>IF(OR($B$5=0,B7=0),0,IF(ROUND((B7/$B$5*10000),0)=0,0,ROUND((B7/$B$5)*100,2)))</f>
        <v>209.76</v>
      </c>
      <c r="D7" s="55">
        <f>SUM(D8:D8)</f>
        <v>86</v>
      </c>
      <c r="E7" s="6">
        <f>IF(OR($D$5=0,D7=0),0,IF(ROUND((D7/$D$5*10000),0)=0,0,ROUND((D7/$D$5)*100,2)))</f>
        <v>172</v>
      </c>
      <c r="F7" s="63">
        <f>B7-D7</f>
        <v>0</v>
      </c>
      <c r="G7" s="64">
        <f>IF(OR(D7=0,F7=0),0,IF(ROUND((F7/D7*10000),0)=0,0,ABS(ROUND((F7/D7)*100,2))))</f>
        <v>0</v>
      </c>
    </row>
    <row r="8" spans="1:7" ht="18.75" customHeight="1">
      <c r="A8" s="58" t="s">
        <v>28</v>
      </c>
      <c r="B8" s="10">
        <v>86</v>
      </c>
      <c r="C8" s="11">
        <f>IF(OR($B$5=0,B8=0),0,IF(ROUND((B8/$B$5*10000),0)=0,0,ROUND((B8/$B$5)*100,2)))</f>
        <v>209.76</v>
      </c>
      <c r="D8" s="10">
        <v>86</v>
      </c>
      <c r="E8" s="11">
        <f>IF(OR($D$5=0,D8=0),0,IF(ROUND((D8/$D$5*10000),0)=0,0,ROUND((D8/$D$5)*100,2)))</f>
        <v>172</v>
      </c>
      <c r="F8" s="63">
        <f>B8-D8</f>
        <v>0</v>
      </c>
      <c r="G8" s="64">
        <f>IF(OR(D8=0,F8=0),0,IF(ROUND((F8/D8*10000),0)=0,0,ABS(ROUND((F8/D8)*100,2))))</f>
        <v>0</v>
      </c>
    </row>
    <row r="9" spans="1:7" s="51" customFormat="1" ht="18.75" customHeight="1">
      <c r="A9" s="56" t="s">
        <v>15</v>
      </c>
      <c r="B9" s="55">
        <f>B5-B7</f>
        <v>-45</v>
      </c>
      <c r="C9" s="6">
        <f>IF(OR($B$5=0,B9=0),0,IF(ROUND((B9/$B$5*10000),0)=0,0,ROUND((B9/$B$5)*100,2)))</f>
        <v>-109.76</v>
      </c>
      <c r="D9" s="55">
        <f>D5-D7</f>
        <v>-36</v>
      </c>
      <c r="E9" s="6">
        <f>IF(OR($D$5=0,D9=0),0,IF(ROUND((D9/$D$5*10000),0)=0,0,ROUND((D9/$D$5)*100,2)))</f>
        <v>-72</v>
      </c>
      <c r="F9" s="55">
        <f>IF(OR(AND(D9&lt;0,B9&gt;=0),AND(D9&gt;0,B9&lt;=0)),0,B9-D9)</f>
        <v>-9</v>
      </c>
      <c r="G9" s="62">
        <f>IF(OR(D9=0,F9=0),0,IF(ROUND((F9/D9*10000),0)=0,0,ABS(ROUND((F9/D9)*100,2))))</f>
        <v>25</v>
      </c>
    </row>
    <row r="10" spans="1:7" ht="18.75" customHeight="1">
      <c r="A10" s="9" t="s">
        <v>16</v>
      </c>
      <c r="B10" s="10"/>
      <c r="C10" s="11"/>
      <c r="D10" s="10"/>
      <c r="E10" s="11"/>
      <c r="F10" s="12"/>
      <c r="G10" s="49"/>
    </row>
    <row r="11" spans="1:7" ht="18.75" customHeight="1">
      <c r="A11" s="9"/>
      <c r="B11" s="10"/>
      <c r="C11" s="11"/>
      <c r="D11" s="10"/>
      <c r="E11" s="11"/>
      <c r="F11" s="12"/>
      <c r="G11" s="49"/>
    </row>
    <row r="12" spans="1:7" ht="18.75" customHeight="1">
      <c r="A12" s="9"/>
      <c r="B12" s="10"/>
      <c r="C12" s="11"/>
      <c r="D12" s="10"/>
      <c r="E12" s="11"/>
      <c r="F12" s="12"/>
      <c r="G12" s="49"/>
    </row>
    <row r="13" spans="1:7" ht="18.75" customHeight="1">
      <c r="A13" s="9"/>
      <c r="B13" s="10"/>
      <c r="C13" s="11"/>
      <c r="D13" s="10"/>
      <c r="E13" s="11"/>
      <c r="F13" s="12"/>
      <c r="G13" s="49"/>
    </row>
    <row r="14" spans="1:7" ht="18.75" customHeight="1">
      <c r="A14" s="9"/>
      <c r="B14" s="10"/>
      <c r="C14" s="11"/>
      <c r="D14" s="10"/>
      <c r="E14" s="11"/>
      <c r="F14" s="12"/>
      <c r="G14" s="49"/>
    </row>
    <row r="15" spans="1:7" ht="18.75" customHeight="1">
      <c r="A15" s="9"/>
      <c r="B15" s="10"/>
      <c r="C15" s="11"/>
      <c r="D15" s="10"/>
      <c r="E15" s="11"/>
      <c r="F15" s="12"/>
      <c r="G15" s="49"/>
    </row>
    <row r="16" spans="1:7" ht="18.75" customHeight="1">
      <c r="A16" s="9"/>
      <c r="B16" s="10"/>
      <c r="C16" s="11"/>
      <c r="D16" s="10"/>
      <c r="E16" s="11"/>
      <c r="F16" s="12"/>
      <c r="G16" s="49"/>
    </row>
    <row r="17" spans="1:7" ht="18.75" customHeight="1">
      <c r="A17" s="9"/>
      <c r="B17" s="10"/>
      <c r="C17" s="11"/>
      <c r="D17" s="10"/>
      <c r="E17" s="11"/>
      <c r="F17" s="12"/>
      <c r="G17" s="49"/>
    </row>
    <row r="18" spans="1:7" ht="18.75" customHeight="1">
      <c r="A18" s="9"/>
      <c r="B18" s="10"/>
      <c r="C18" s="11"/>
      <c r="D18" s="10"/>
      <c r="E18" s="11"/>
      <c r="F18" s="12"/>
      <c r="G18" s="49"/>
    </row>
    <row r="19" spans="1:7" ht="18.75" customHeight="1">
      <c r="A19" s="9"/>
      <c r="B19" s="10"/>
      <c r="C19" s="11"/>
      <c r="D19" s="10"/>
      <c r="E19" s="11"/>
      <c r="F19" s="12"/>
      <c r="G19" s="49"/>
    </row>
    <row r="20" spans="1:7" ht="18.75" customHeight="1">
      <c r="A20" s="9"/>
      <c r="B20" s="10"/>
      <c r="C20" s="11"/>
      <c r="D20" s="10"/>
      <c r="E20" s="11"/>
      <c r="F20" s="12"/>
      <c r="G20" s="49"/>
    </row>
    <row r="21" spans="1:7" ht="18.75" customHeight="1">
      <c r="A21" s="9"/>
      <c r="B21" s="10"/>
      <c r="C21" s="11"/>
      <c r="D21" s="10"/>
      <c r="E21" s="11"/>
      <c r="F21" s="12"/>
      <c r="G21" s="49"/>
    </row>
    <row r="22" spans="1:7" ht="18.75" customHeight="1">
      <c r="A22" s="9"/>
      <c r="B22" s="10"/>
      <c r="C22" s="11"/>
      <c r="D22" s="10"/>
      <c r="E22" s="11"/>
      <c r="F22" s="12"/>
      <c r="G22" s="49"/>
    </row>
    <row r="23" spans="1:7" ht="18.75" customHeight="1">
      <c r="A23" s="9"/>
      <c r="B23" s="10"/>
      <c r="C23" s="11"/>
      <c r="D23" s="10"/>
      <c r="E23" s="11"/>
      <c r="F23" s="12"/>
      <c r="G23" s="49"/>
    </row>
    <row r="24" spans="1:7" ht="18.75" customHeight="1">
      <c r="A24" s="9"/>
      <c r="B24" s="10"/>
      <c r="C24" s="11"/>
      <c r="D24" s="10"/>
      <c r="E24" s="11"/>
      <c r="F24" s="12"/>
      <c r="G24" s="49"/>
    </row>
    <row r="25" spans="1:7" ht="18.75" customHeight="1">
      <c r="A25" s="9"/>
      <c r="B25" s="10"/>
      <c r="C25" s="11"/>
      <c r="D25" s="10"/>
      <c r="E25" s="11"/>
      <c r="F25" s="12"/>
      <c r="G25" s="49"/>
    </row>
    <row r="26" spans="1:7" ht="18.75" customHeight="1">
      <c r="A26" s="4"/>
      <c r="B26" s="5"/>
      <c r="C26" s="6"/>
      <c r="D26" s="5"/>
      <c r="E26" s="6"/>
      <c r="F26" s="7"/>
      <c r="G26" s="48"/>
    </row>
    <row r="27" spans="1:7" ht="18.75" customHeight="1">
      <c r="A27" s="4"/>
      <c r="B27" s="5"/>
      <c r="C27" s="6"/>
      <c r="D27" s="5"/>
      <c r="E27" s="6"/>
      <c r="F27" s="7"/>
      <c r="G27" s="48"/>
    </row>
    <row r="28" spans="1:7" ht="18.75" customHeight="1">
      <c r="A28" s="4"/>
      <c r="B28" s="5"/>
      <c r="C28" s="6"/>
      <c r="D28" s="5"/>
      <c r="E28" s="6"/>
      <c r="F28" s="7"/>
      <c r="G28" s="48"/>
    </row>
    <row r="29" spans="1:7" ht="75.75" customHeight="1">
      <c r="A29" s="4"/>
      <c r="B29" s="5"/>
      <c r="C29" s="6"/>
      <c r="D29" s="5"/>
      <c r="E29" s="6"/>
      <c r="F29" s="7"/>
      <c r="G29" s="48"/>
    </row>
    <row r="30" spans="1:7" ht="18.75" customHeight="1">
      <c r="A30" s="4"/>
      <c r="B30" s="5"/>
      <c r="C30" s="6"/>
      <c r="D30" s="5"/>
      <c r="E30" s="6"/>
      <c r="F30" s="7"/>
      <c r="G30" s="48"/>
    </row>
    <row r="31" spans="1:7" ht="18.75" customHeight="1">
      <c r="A31" s="4"/>
      <c r="B31" s="5"/>
      <c r="C31" s="6"/>
      <c r="D31" s="5"/>
      <c r="E31" s="6"/>
      <c r="F31" s="7"/>
      <c r="G31" s="48"/>
    </row>
    <row r="32" spans="1:7" ht="18.75" customHeight="1">
      <c r="A32" s="9"/>
      <c r="B32" s="10"/>
      <c r="C32" s="11"/>
      <c r="D32" s="10"/>
      <c r="E32" s="11"/>
      <c r="F32" s="12"/>
      <c r="G32" s="49"/>
    </row>
    <row r="33" spans="1:7" ht="18.75" customHeight="1">
      <c r="A33" s="9"/>
      <c r="B33" s="10"/>
      <c r="C33" s="11"/>
      <c r="D33" s="10"/>
      <c r="E33" s="11"/>
      <c r="F33" s="12"/>
      <c r="G33" s="49"/>
    </row>
    <row r="34" spans="1:7" ht="18.75" customHeight="1">
      <c r="A34" s="4"/>
      <c r="B34" s="5"/>
      <c r="C34" s="6"/>
      <c r="D34" s="5"/>
      <c r="E34" s="6"/>
      <c r="F34" s="7"/>
      <c r="G34" s="48"/>
    </row>
    <row r="35" spans="1:7" ht="18.75" customHeight="1">
      <c r="A35" s="4"/>
      <c r="B35" s="14"/>
      <c r="C35" s="6"/>
      <c r="D35" s="14"/>
      <c r="E35" s="6"/>
      <c r="F35" s="7"/>
      <c r="G35" s="48"/>
    </row>
    <row r="36" spans="1:7" ht="18.75" customHeight="1" thickBot="1">
      <c r="A36" s="15"/>
      <c r="B36" s="16"/>
      <c r="C36" s="17"/>
      <c r="D36" s="16"/>
      <c r="E36" s="17"/>
      <c r="F36" s="18"/>
      <c r="G36" s="50"/>
    </row>
    <row r="37" spans="1:7" ht="16.5">
      <c r="A37" s="20"/>
      <c r="B37" s="21"/>
      <c r="C37" s="21"/>
      <c r="D37" s="22"/>
      <c r="E37" s="22"/>
      <c r="F37" s="22"/>
      <c r="G37" s="22"/>
    </row>
  </sheetData>
  <sheetProtection/>
  <mergeCells count="5">
    <mergeCell ref="A1:G1"/>
    <mergeCell ref="A3:A4"/>
    <mergeCell ref="F3:G3"/>
    <mergeCell ref="B3:C3"/>
    <mergeCell ref="D3:E3"/>
  </mergeCells>
  <printOptions/>
  <pageMargins left="0.5118110236220472" right="0.5118110236220472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 topLeftCell="A16">
      <selection activeCell="F9" sqref="F9"/>
    </sheetView>
  </sheetViews>
  <sheetFormatPr defaultColWidth="9.00390625" defaultRowHeight="16.5"/>
  <cols>
    <col min="1" max="1" width="22.75390625" style="0" customWidth="1"/>
    <col min="2" max="2" width="12.375" style="0" customWidth="1"/>
    <col min="3" max="3" width="8.50390625" style="0" customWidth="1"/>
    <col min="4" max="4" width="12.875" style="0" customWidth="1"/>
    <col min="5" max="5" width="8.50390625" style="0" customWidth="1"/>
    <col min="6" max="6" width="12.125" style="0" customWidth="1"/>
    <col min="7" max="7" width="8.50390625" style="0" customWidth="1"/>
  </cols>
  <sheetData>
    <row r="1" spans="1:8" ht="30" customHeight="1">
      <c r="A1" s="92" t="s">
        <v>25</v>
      </c>
      <c r="B1" s="92"/>
      <c r="C1" s="92"/>
      <c r="D1" s="92"/>
      <c r="E1" s="92"/>
      <c r="F1" s="92"/>
      <c r="G1" s="92"/>
      <c r="H1" s="24"/>
    </row>
    <row r="2" spans="1:7" ht="20.25" customHeight="1" thickBot="1">
      <c r="A2" s="25"/>
      <c r="B2" s="93" t="s">
        <v>22</v>
      </c>
      <c r="C2" s="93"/>
      <c r="D2" s="93"/>
      <c r="E2" s="93"/>
      <c r="F2" s="27"/>
      <c r="G2" s="1" t="s">
        <v>0</v>
      </c>
    </row>
    <row r="3" spans="1:7" ht="19.5" customHeight="1">
      <c r="A3" s="94" t="s">
        <v>10</v>
      </c>
      <c r="B3" s="96" t="s">
        <v>2</v>
      </c>
      <c r="C3" s="96"/>
      <c r="D3" s="96" t="s">
        <v>3</v>
      </c>
      <c r="E3" s="96"/>
      <c r="F3" s="96" t="s">
        <v>17</v>
      </c>
      <c r="G3" s="97"/>
    </row>
    <row r="4" spans="1:7" ht="19.5" customHeight="1">
      <c r="A4" s="95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6</v>
      </c>
      <c r="B5" s="54">
        <f>B6+B7</f>
        <v>60</v>
      </c>
      <c r="C5" s="8">
        <f aca="true" t="shared" si="0" ref="C5:C10">IF(OR($B$5=0,B5=0),0,IF(ROUND((B5/$B$5*10000),0)=0,0,ROUND((B5/$B$5)*100,2)))</f>
        <v>100</v>
      </c>
      <c r="D5" s="54">
        <f>D6+D7</f>
        <v>96</v>
      </c>
      <c r="E5" s="8">
        <f aca="true" t="shared" si="1" ref="E5:E10">IF(OR($D$5=0,D5=0),0,IF(ROUND((D5/$D$5*10000),0)=0,0,ROUND((D5/$D$5)*100,2)))</f>
        <v>100</v>
      </c>
      <c r="F5" s="83">
        <f>F6+F7</f>
        <v>-36</v>
      </c>
      <c r="G5" s="84">
        <f aca="true" t="shared" si="2" ref="G5:G10">IF(OR(D5=0,F5=0),0,IF(ROUND(F5/D5*10000,0)=0,0,ABS(ROUND(F5/D5*100,2))))</f>
        <v>37.5</v>
      </c>
    </row>
    <row r="6" spans="1:7" ht="30.75" customHeight="1">
      <c r="A6" s="9" t="s">
        <v>29</v>
      </c>
      <c r="B6" s="32">
        <v>0</v>
      </c>
      <c r="C6" s="13">
        <f t="shared" si="0"/>
        <v>0</v>
      </c>
      <c r="D6" s="32">
        <v>0</v>
      </c>
      <c r="E6" s="13">
        <f t="shared" si="1"/>
        <v>0</v>
      </c>
      <c r="F6" s="78">
        <f aca="true" t="shared" si="3" ref="F6:F15">B6-D6</f>
        <v>0</v>
      </c>
      <c r="G6" s="33">
        <f t="shared" si="2"/>
        <v>0</v>
      </c>
    </row>
    <row r="7" spans="1:7" ht="30.75" customHeight="1">
      <c r="A7" s="9" t="s">
        <v>30</v>
      </c>
      <c r="B7" s="31">
        <v>60</v>
      </c>
      <c r="C7" s="13">
        <f t="shared" si="0"/>
        <v>100</v>
      </c>
      <c r="D7" s="31">
        <v>96</v>
      </c>
      <c r="E7" s="13">
        <f t="shared" si="1"/>
        <v>100</v>
      </c>
      <c r="F7" s="78">
        <f t="shared" si="3"/>
        <v>-36</v>
      </c>
      <c r="G7" s="33">
        <f t="shared" si="2"/>
        <v>37.5</v>
      </c>
    </row>
    <row r="8" spans="1:7" ht="45" customHeight="1">
      <c r="A8" s="4" t="s">
        <v>31</v>
      </c>
      <c r="B8" s="54">
        <f>SUM(B9:B9)</f>
        <v>45</v>
      </c>
      <c r="C8" s="8">
        <f t="shared" si="0"/>
        <v>75</v>
      </c>
      <c r="D8" s="54">
        <f>SUM(D9:D9)</f>
        <v>36</v>
      </c>
      <c r="E8" s="8">
        <f t="shared" si="1"/>
        <v>37.5</v>
      </c>
      <c r="F8" s="29">
        <f t="shared" si="3"/>
        <v>9</v>
      </c>
      <c r="G8" s="30">
        <f t="shared" si="2"/>
        <v>25</v>
      </c>
    </row>
    <row r="9" spans="1:7" ht="45" customHeight="1">
      <c r="A9" s="9" t="s">
        <v>37</v>
      </c>
      <c r="B9" s="31">
        <v>45</v>
      </c>
      <c r="C9" s="13">
        <f t="shared" si="0"/>
        <v>75</v>
      </c>
      <c r="D9" s="81">
        <v>36</v>
      </c>
      <c r="E9" s="13">
        <f t="shared" si="1"/>
        <v>37.5</v>
      </c>
      <c r="F9" s="78">
        <f t="shared" si="3"/>
        <v>9</v>
      </c>
      <c r="G9" s="33">
        <f t="shared" si="2"/>
        <v>25</v>
      </c>
    </row>
    <row r="10" spans="1:7" ht="30.75" customHeight="1">
      <c r="A10" s="4" t="s">
        <v>32</v>
      </c>
      <c r="B10" s="54">
        <f>B5-B8</f>
        <v>15</v>
      </c>
      <c r="C10" s="8">
        <f t="shared" si="0"/>
        <v>25</v>
      </c>
      <c r="D10" s="54">
        <f>D5-D8</f>
        <v>60</v>
      </c>
      <c r="E10" s="8">
        <f t="shared" si="1"/>
        <v>62.5</v>
      </c>
      <c r="F10" s="29">
        <f t="shared" si="3"/>
        <v>-45</v>
      </c>
      <c r="G10" s="30">
        <f t="shared" si="2"/>
        <v>75</v>
      </c>
    </row>
    <row r="11" spans="1:7" ht="30.75" customHeight="1">
      <c r="A11" s="4" t="s">
        <v>33</v>
      </c>
      <c r="B11" s="79">
        <f>SUM(B12:B12)</f>
        <v>45</v>
      </c>
      <c r="C11" s="8">
        <f>IF(OR($B$12=0,B11=0),0,IF(ROUND((B11/$B$12*10000),0)=0,0,ROUND((B11/$B$12)*100,2)))</f>
        <v>100</v>
      </c>
      <c r="D11" s="79">
        <f>SUM(D12:D12)</f>
        <v>36</v>
      </c>
      <c r="E11" s="8">
        <f>IF(OR($D$12=0,D11=0),0,IF(ROUND((D11/$D$12*10000),0)=0,0,ROUND((D11/$D$12)*100,2)))</f>
        <v>100</v>
      </c>
      <c r="F11" s="29">
        <f t="shared" si="3"/>
        <v>9</v>
      </c>
      <c r="G11" s="30">
        <f>IF(OR(D11=0,F11=0),0,IF(ROUND(F11/D11*10000,0)=0,0,ABS(ROUND(F11/D11*100,2))))</f>
        <v>25</v>
      </c>
    </row>
    <row r="12" spans="1:7" ht="30.75" customHeight="1">
      <c r="A12" s="9" t="s">
        <v>34</v>
      </c>
      <c r="B12" s="31">
        <v>45</v>
      </c>
      <c r="C12" s="85">
        <f>IF(OR($B$12=0,B12=0),0,IF(ROUND((B12/$B$12*10000),0)=0,0,ROUND((B12/$B$12)*100,2)))</f>
        <v>100</v>
      </c>
      <c r="D12" s="32">
        <v>36</v>
      </c>
      <c r="E12" s="13">
        <f>IF(OR($D$12=0,D12=0),0,IF(ROUND((D12/$D$12*10000),0)=0,0,ROUND((D12/$D$12)*100,2)))</f>
        <v>100</v>
      </c>
      <c r="F12" s="78">
        <f t="shared" si="3"/>
        <v>9</v>
      </c>
      <c r="G12" s="33">
        <f>IF(OR(D12=0,F12=0),0,IF(ROUND(F12/D12*10000,0)=0,0,ABS(ROUND(F12/D12*100,2))))</f>
        <v>25</v>
      </c>
    </row>
    <row r="13" spans="1:7" ht="45" customHeight="1">
      <c r="A13" s="4" t="s">
        <v>35</v>
      </c>
      <c r="B13" s="28">
        <f>SUM(B14:B14)</f>
        <v>45</v>
      </c>
      <c r="C13" s="8">
        <f>IF(OR($B$12=0,B13=0),0,IF(ROUND((B13/$B$12*10000),0)=0,0,ROUND((B13/$B$12)*100,2)))</f>
        <v>100</v>
      </c>
      <c r="D13" s="28">
        <f>SUM(D14:D14)</f>
        <v>36</v>
      </c>
      <c r="E13" s="8">
        <f>IF(OR($D$12=0,D13=0),0,IF(ROUND((D13/$D$12*10000),0)=0,0,ROUND((D13/$D$12)*100,2)))</f>
        <v>100</v>
      </c>
      <c r="F13" s="29">
        <f t="shared" si="3"/>
        <v>9</v>
      </c>
      <c r="G13" s="30">
        <f>IF(OR(D13=0,F13=0),0,IF(ROUND(F13/D13*10000,0)=0,0,ABS(ROUND(F13/D13*100,2))))</f>
        <v>25</v>
      </c>
    </row>
    <row r="14" spans="1:7" ht="45" customHeight="1">
      <c r="A14" s="9" t="s">
        <v>36</v>
      </c>
      <c r="B14" s="80">
        <v>45</v>
      </c>
      <c r="C14" s="13">
        <f>IF(OR($B$12=0,B14=0),0,IF(ROUND((B14/$B$12*10000),0)=0,0,ROUND((B14/$B$12)*100,2)))</f>
        <v>100</v>
      </c>
      <c r="D14" s="78">
        <v>36</v>
      </c>
      <c r="E14" s="13">
        <f>IF(OR($D$12=0,D14=0),0,IF(ROUND((D14/$D$12*10000),0)=0,0,ROUND((D14/$D$12)*100,2)))</f>
        <v>100</v>
      </c>
      <c r="F14" s="78">
        <f t="shared" si="3"/>
        <v>9</v>
      </c>
      <c r="G14" s="33">
        <f>IF(OR(D14=0,F14=0),0,IF(ROUND(F14/D14*10000,0)=0,0,ABS(ROUND(F14/D14*100,2))))</f>
        <v>25</v>
      </c>
    </row>
    <row r="15" spans="1:7" ht="39.75" customHeight="1">
      <c r="A15" s="4" t="s">
        <v>38</v>
      </c>
      <c r="B15" s="28">
        <f>B11-B13</f>
        <v>0</v>
      </c>
      <c r="C15" s="8">
        <f>IF(OR($B$12=0,B15=0),0,IF(ROUND((B15/$B$12*10000),0)=0,0,ROUND((B15/$B$12)*100,2)))</f>
        <v>0</v>
      </c>
      <c r="D15" s="28">
        <f>D11-D13</f>
        <v>0</v>
      </c>
      <c r="E15" s="8">
        <f>IF(OR($B$12=0,D15=0),0,IF(ROUND((D15/$B$12*10000),0)=0,0,ROUND((D15/$B$12)*100,2)))</f>
        <v>0</v>
      </c>
      <c r="F15" s="29">
        <f t="shared" si="3"/>
        <v>0</v>
      </c>
      <c r="G15" s="48">
        <f>IF(OR($B$12=0,F15=0),0,IF(ROUND((F15/$B$12*10000),0)=0,0,ROUND((F15/$B$12)*100,2)))</f>
        <v>0</v>
      </c>
    </row>
    <row r="16" spans="1:7" ht="255.75" customHeight="1" thickBot="1">
      <c r="A16" s="82"/>
      <c r="B16" s="34"/>
      <c r="C16" s="19"/>
      <c r="D16" s="35"/>
      <c r="E16" s="19"/>
      <c r="F16" s="36"/>
      <c r="G16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6.5"/>
  <cols>
    <col min="1" max="1" width="42.62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30" customHeight="1">
      <c r="A1" s="98" t="s">
        <v>26</v>
      </c>
      <c r="B1" s="98"/>
      <c r="C1" s="98"/>
      <c r="D1" s="23"/>
      <c r="E1" s="23"/>
      <c r="F1" s="23"/>
      <c r="G1" s="23"/>
      <c r="H1" s="24"/>
    </row>
    <row r="2" spans="1:6" ht="18" customHeight="1" thickBot="1">
      <c r="A2" s="99" t="s">
        <v>21</v>
      </c>
      <c r="B2" s="99"/>
      <c r="C2" s="69" t="s">
        <v>0</v>
      </c>
      <c r="D2" s="26"/>
      <c r="E2" s="26"/>
      <c r="F2" s="27"/>
    </row>
    <row r="3" spans="1:3" ht="18.75" customHeight="1">
      <c r="A3" s="100" t="s">
        <v>10</v>
      </c>
      <c r="B3" s="102" t="s">
        <v>2</v>
      </c>
      <c r="C3" s="103"/>
    </row>
    <row r="4" spans="1:3" ht="19.5" customHeight="1">
      <c r="A4" s="101"/>
      <c r="B4" s="104"/>
      <c r="C4" s="105"/>
    </row>
    <row r="5" spans="1:3" s="25" customFormat="1" ht="24" customHeight="1">
      <c r="A5" s="70" t="s">
        <v>11</v>
      </c>
      <c r="B5" s="75"/>
      <c r="C5" s="76"/>
    </row>
    <row r="6" spans="1:3" s="52" customFormat="1" ht="24" customHeight="1">
      <c r="A6" s="71" t="s">
        <v>18</v>
      </c>
      <c r="B6" s="39">
        <v>-45</v>
      </c>
      <c r="C6" s="40"/>
    </row>
    <row r="7" spans="1:3" s="52" customFormat="1" ht="24" customHeight="1">
      <c r="A7" s="71" t="s">
        <v>9</v>
      </c>
      <c r="B7" s="39">
        <v>0</v>
      </c>
      <c r="C7" s="40"/>
    </row>
    <row r="8" spans="1:3" s="53" customFormat="1" ht="24" customHeight="1">
      <c r="A8" s="72" t="s">
        <v>19</v>
      </c>
      <c r="B8" s="77"/>
      <c r="C8" s="74">
        <f>SUM(B6:B7)</f>
        <v>-45</v>
      </c>
    </row>
    <row r="9" spans="1:3" s="25" customFormat="1" ht="24" customHeight="1">
      <c r="A9" s="73" t="s">
        <v>20</v>
      </c>
      <c r="B9" s="75"/>
      <c r="C9" s="74">
        <f>C8</f>
        <v>-45</v>
      </c>
    </row>
    <row r="10" spans="1:3" s="25" customFormat="1" ht="24" customHeight="1">
      <c r="A10" s="73" t="s">
        <v>7</v>
      </c>
      <c r="B10" s="75"/>
      <c r="C10" s="45">
        <v>4726</v>
      </c>
    </row>
    <row r="11" spans="1:3" s="25" customFormat="1" ht="24" customHeight="1">
      <c r="A11" s="73" t="s">
        <v>8</v>
      </c>
      <c r="B11" s="75"/>
      <c r="C11" s="74">
        <f>C9+C10</f>
        <v>4681</v>
      </c>
    </row>
    <row r="12" spans="1:3" ht="22.5" customHeight="1">
      <c r="A12" s="43"/>
      <c r="B12" s="40"/>
      <c r="C12" s="40"/>
    </row>
    <row r="13" spans="1:3" ht="22.5" customHeight="1">
      <c r="A13" s="43"/>
      <c r="B13" s="40"/>
      <c r="C13" s="40"/>
    </row>
    <row r="14" spans="1:3" ht="21" customHeight="1">
      <c r="A14" s="38"/>
      <c r="B14" s="39"/>
      <c r="C14" s="40"/>
    </row>
    <row r="15" spans="1:3" ht="21.75" customHeight="1">
      <c r="A15" s="38"/>
      <c r="B15" s="39"/>
      <c r="C15" s="40"/>
    </row>
    <row r="16" spans="1:3" ht="21.75" customHeight="1">
      <c r="A16" s="38"/>
      <c r="B16" s="39"/>
      <c r="C16" s="40"/>
    </row>
    <row r="17" spans="1:3" ht="21.75" customHeight="1">
      <c r="A17" s="38"/>
      <c r="B17" s="39"/>
      <c r="C17" s="4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1" customHeight="1">
      <c r="A20" s="38"/>
      <c r="B20" s="39"/>
      <c r="C20" s="40"/>
    </row>
    <row r="21" spans="1:3" ht="22.5" customHeight="1">
      <c r="A21" s="41"/>
      <c r="B21" s="42"/>
      <c r="C21" s="42"/>
    </row>
    <row r="22" spans="1:3" ht="138" customHeight="1">
      <c r="A22" s="44"/>
      <c r="B22" s="42"/>
      <c r="C22" s="45"/>
    </row>
    <row r="23" spans="1:3" ht="155.25" customHeight="1" thickBot="1">
      <c r="A23" s="46"/>
      <c r="B23" s="47"/>
      <c r="C23" s="47"/>
    </row>
  </sheetData>
  <sheetProtection/>
  <mergeCells count="4">
    <mergeCell ref="A1:C1"/>
    <mergeCell ref="A2:B2"/>
    <mergeCell ref="A3:A4"/>
    <mergeCell ref="B3:C4"/>
  </mergeCells>
  <printOptions/>
  <pageMargins left="0.5118110236220472" right="0.5118110236220472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主計處</cp:lastModifiedBy>
  <cp:lastPrinted>2010-08-20T13:09:20Z</cp:lastPrinted>
  <dcterms:created xsi:type="dcterms:W3CDTF">2001-07-11T06:52:26Z</dcterms:created>
  <dcterms:modified xsi:type="dcterms:W3CDTF">2010-08-20T13:09:21Z</dcterms:modified>
  <cp:category>I13</cp:category>
  <cp:version/>
  <cp:contentType/>
  <cp:contentStatus/>
</cp:coreProperties>
</file>