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6555" activeTab="1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0">'收支預算表'!$A$1:$G$47</definedName>
  </definedNames>
  <calcPr fullCalcOnLoad="1"/>
</workbook>
</file>

<file path=xl/sharedStrings.xml><?xml version="1.0" encoding="utf-8"?>
<sst xmlns="http://schemas.openxmlformats.org/spreadsheetml/2006/main" count="67" uniqueCount="51">
  <si>
    <t>單位：新臺幣千元</t>
  </si>
  <si>
    <t>科目</t>
  </si>
  <si>
    <t>本年度預算數</t>
  </si>
  <si>
    <t>上年度預算數</t>
  </si>
  <si>
    <t>金額</t>
  </si>
  <si>
    <t>％</t>
  </si>
  <si>
    <t>作業收入</t>
  </si>
  <si>
    <t>　退休撫卹基金收入</t>
  </si>
  <si>
    <t>　退休撫卹支出</t>
  </si>
  <si>
    <t>作業賸餘（短絀－）</t>
  </si>
  <si>
    <t>　財務收入</t>
  </si>
  <si>
    <t>　財務支出</t>
  </si>
  <si>
    <t>賸餘之部</t>
  </si>
  <si>
    <t>分配之部</t>
  </si>
  <si>
    <t>　賸餘撥充基金數</t>
  </si>
  <si>
    <t>業務活動之現金流量</t>
  </si>
  <si>
    <t>　調整非現金項目</t>
  </si>
  <si>
    <t>　　業務活動之淨現金流入（流出－）</t>
  </si>
  <si>
    <t>投資活動之現金流量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</si>
  <si>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</si>
  <si>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</si>
  <si>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</si>
  <si>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</si>
  <si>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t>作業支出</t>
  </si>
  <si>
    <r>
      <t>公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撫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卹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</si>
  <si>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t>項目</t>
  </si>
  <si>
    <t>融資活動之現金流量</t>
  </si>
  <si>
    <t>　　融資活動之淨現金流入（流出－）</t>
  </si>
  <si>
    <t>　　</t>
  </si>
  <si>
    <t>　前期未分配賸餘</t>
  </si>
  <si>
    <t>本期賸餘（短絀－）</t>
  </si>
  <si>
    <t>　本期賸餘</t>
  </si>
  <si>
    <t>　本期賸餘（短絀－）</t>
  </si>
  <si>
    <r>
      <t>公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撫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卹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現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流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量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</si>
  <si>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公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撫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卹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撥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補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</si>
  <si>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比較增減</t>
    </r>
    <r>
      <rPr>
        <b/>
        <sz val="11"/>
        <rFont val="細明體"/>
        <family val="3"/>
      </rPr>
      <t></t>
    </r>
  </si>
  <si>
    <t>比較增減(-)</t>
  </si>
  <si>
    <t>　基金收繳數</t>
  </si>
  <si>
    <t>　基金給付數</t>
  </si>
  <si>
    <t>　增加委託經營</t>
  </si>
  <si>
    <t>收入</t>
  </si>
  <si>
    <t>　其他支出</t>
  </si>
  <si>
    <t>支出</t>
  </si>
  <si>
    <t>　其他收入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</si>
  <si>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99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</si>
  <si>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</si>
  <si>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99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</si>
  <si>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增加持有至到期日金融資產</t>
  </si>
  <si>
    <t>　減少備供出售金融資產</t>
  </si>
  <si>
    <t>　增加中期放款</t>
  </si>
  <si>
    <t>　國庫撥補數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</si>
</sst>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2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82" fontId="12" fillId="0" borderId="6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79" fontId="12" fillId="0" borderId="0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80" fontId="12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5" xfId="0" applyBorder="1" applyAlignment="1">
      <alignment/>
    </xf>
    <xf numFmtId="177" fontId="12" fillId="0" borderId="3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177" fontId="3" fillId="0" borderId="3" xfId="0" applyNumberFormat="1" applyFont="1" applyBorder="1" applyAlignment="1" applyProtection="1">
      <alignment vertical="center"/>
      <protection locked="0"/>
    </xf>
    <xf numFmtId="177" fontId="3" fillId="0" borderId="4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distributed"/>
      <protection locked="0"/>
    </xf>
    <xf numFmtId="0" fontId="0" fillId="0" borderId="12" xfId="0" applyBorder="1" applyAlignment="1">
      <alignment horizontal="distributed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9" fillId="0" borderId="9" xfId="0" applyFont="1" applyBorder="1" applyAlignment="1">
      <alignment horizontal="center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51"/>
  <sheetViews>
    <sheetView workbookViewId="0" topLeftCell="A10">
      <selection activeCell="D12" sqref="D12"/>
    </sheetView>
  </sheetViews>
  <sheetFormatPr defaultColWidth="9.00390625" defaultRowHeight="16.5"/>
  <cols>
    <col min="1" max="1" width="22.50390625" style="0" customWidth="1"/>
    <col min="2" max="2" width="13.125" style="0" customWidth="1"/>
    <col min="3" max="3" width="9.875" style="0" customWidth="1"/>
    <col min="4" max="4" width="13.125" style="0" customWidth="1"/>
    <col min="5" max="5" width="9.875" style="0" customWidth="1"/>
    <col min="6" max="6" width="13.625" style="0" customWidth="1"/>
    <col min="7" max="7" width="9.875" style="0" customWidth="1"/>
  </cols>
  <sheetData>
    <row r="1" spans="1:7" ht="27.75" customHeight="1">
      <c r="A1" s="70" t="s">
        <v>24</v>
      </c>
      <c r="B1" s="70"/>
      <c r="C1" s="70"/>
      <c r="D1" s="70"/>
      <c r="E1" s="70"/>
      <c r="F1" s="70"/>
      <c r="G1" s="70"/>
    </row>
    <row r="2" spans="3:7" ht="21.75" customHeight="1" thickBot="1">
      <c r="C2" s="56" t="s">
        <v>45</v>
      </c>
      <c r="E2" s="1"/>
      <c r="G2" s="2" t="s">
        <v>0</v>
      </c>
    </row>
    <row r="3" spans="1:7" ht="34.5" customHeight="1">
      <c r="A3" s="71" t="s">
        <v>1</v>
      </c>
      <c r="B3" s="75" t="s">
        <v>2</v>
      </c>
      <c r="C3" s="75"/>
      <c r="D3" s="75" t="s">
        <v>3</v>
      </c>
      <c r="E3" s="75"/>
      <c r="F3" s="73" t="s">
        <v>35</v>
      </c>
      <c r="G3" s="74"/>
    </row>
    <row r="4" spans="1:7" ht="19.5" customHeight="1">
      <c r="A4" s="72"/>
      <c r="B4" s="3" t="s">
        <v>4</v>
      </c>
      <c r="C4" s="4" t="s">
        <v>5</v>
      </c>
      <c r="D4" s="3" t="s">
        <v>4</v>
      </c>
      <c r="E4" s="4" t="s">
        <v>5</v>
      </c>
      <c r="F4" s="3" t="s">
        <v>4</v>
      </c>
      <c r="G4" s="52" t="s">
        <v>5</v>
      </c>
    </row>
    <row r="5" spans="1:7" ht="18.75" customHeight="1" hidden="1">
      <c r="A5" s="6" t="s">
        <v>6</v>
      </c>
      <c r="B5" s="58">
        <f>IF(SUM(B6:B6)=0,0,SUM(B6:B6))</f>
        <v>0</v>
      </c>
      <c r="C5" s="8">
        <f>IF(OR($B$5=0,B5=0),0,IF(ROUND((B5/$B$5*10000),0)=0,0,ROUND((B5/$B$5)*100,2)))</f>
        <v>0</v>
      </c>
      <c r="D5" s="58">
        <f>IF(SUM(D6:D6)=0,0,SUM(D6:D6))</f>
        <v>0</v>
      </c>
      <c r="E5" s="8">
        <f>IF(OR($D$5=0,D5=0),0,IF(ROUND((D5/$D$5*10000),0)=0,0,ROUND((D5/$D$5)*100,2)))</f>
        <v>0</v>
      </c>
      <c r="F5" s="9">
        <f>B5-D5</f>
        <v>0</v>
      </c>
      <c r="G5" s="59">
        <f>IF(OR(D5=0,F5=0),0,IF(ROUND((F5/D5*10000),0)=0,0,ABS(ROUND((F5/D5)*100,2))))</f>
        <v>0</v>
      </c>
    </row>
    <row r="6" spans="1:7" ht="18.75" customHeight="1" hidden="1">
      <c r="A6" s="11" t="s">
        <v>7</v>
      </c>
      <c r="B6" s="12">
        <v>0</v>
      </c>
      <c r="C6" s="13">
        <f>IF(OR($B$5=0,B6=0),0,IF(ROUND((B6/$B$5*10000),0)=0,0,ROUND((B6/$B$5)*100,2)))</f>
        <v>0</v>
      </c>
      <c r="D6" s="12">
        <v>0</v>
      </c>
      <c r="E6" s="13">
        <f>IF(OR($D$5=0,D6=0),0,IF(ROUND((D6/$D$5*10000),0)=0,0,ROUND((D6/$D$5)*100,2)))</f>
        <v>0</v>
      </c>
      <c r="F6" s="14">
        <f aca="true" t="shared" si="0" ref="F6:F16">B6-D6</f>
        <v>0</v>
      </c>
      <c r="G6" s="54">
        <f aca="true" t="shared" si="1" ref="G6:G16">IF(OR(D6=0,F6=0),0,IF(ROUND((F6/D6*10000),0)=0,0,ABS(ROUND((F6/D6)*100,2))))</f>
        <v>0</v>
      </c>
    </row>
    <row r="7" spans="1:7" ht="18.75" customHeight="1" hidden="1">
      <c r="A7" s="6" t="s">
        <v>23</v>
      </c>
      <c r="B7" s="58">
        <f>IF(SUM(B8:B8)=0,0,SUM(B8:B8))</f>
        <v>0</v>
      </c>
      <c r="C7" s="8">
        <f>IF(OR($B$5=0,B7=0),0,IF(ROUND((B7/$B$5*10000),0)=0,0,ROUND((B7/$B$5)*100,2)))</f>
        <v>0</v>
      </c>
      <c r="D7" s="58">
        <f>IF(SUM(D8:D8)=0,0,SUM(D8:D8))</f>
        <v>0</v>
      </c>
      <c r="E7" s="8">
        <f>IF(OR($D$5=0,D7=0),0,IF(ROUND((D7/$D$5*10000),0)=0,0,ROUND((D7/$D$5)*100,2)))</f>
        <v>0</v>
      </c>
      <c r="F7" s="9">
        <f t="shared" si="0"/>
        <v>0</v>
      </c>
      <c r="G7" s="53">
        <f t="shared" si="1"/>
        <v>0</v>
      </c>
    </row>
    <row r="8" spans="1:7" ht="18.75" customHeight="1" hidden="1">
      <c r="A8" s="11" t="s">
        <v>8</v>
      </c>
      <c r="B8" s="12">
        <v>0</v>
      </c>
      <c r="C8" s="13">
        <f>IF(OR($B$5=0,B8=0),0,IF(ROUND((B8/$B$5*10000),0)=0,0,ROUND((B8/$B$5)*100,2)))</f>
        <v>0</v>
      </c>
      <c r="D8" s="12">
        <v>0</v>
      </c>
      <c r="E8" s="13">
        <f>IF(OR($D$5=0,D8=0),0,IF(ROUND((D8/$D$5*10000),0)=0,0,ROUND((D8/$D$5)*100,2)))</f>
        <v>0</v>
      </c>
      <c r="F8" s="14">
        <f t="shared" si="0"/>
        <v>0</v>
      </c>
      <c r="G8" s="54">
        <f t="shared" si="1"/>
        <v>0</v>
      </c>
    </row>
    <row r="9" spans="1:7" ht="18.75" customHeight="1" hidden="1">
      <c r="A9" s="6" t="s">
        <v>9</v>
      </c>
      <c r="B9" s="58">
        <f>IF((B5-B7)=0,0,B5-B7)</f>
        <v>0</v>
      </c>
      <c r="C9" s="8">
        <f>IF(OR($B$5=0,B9=0),0,IF(ROUND((B9/$B$5*10000),0)=0,0,ROUND((B9/$B$5)*100,2)))</f>
        <v>0</v>
      </c>
      <c r="D9" s="58">
        <f>IF((D5-D7)=0,0,D5-D7)</f>
        <v>0</v>
      </c>
      <c r="E9" s="8">
        <f>IF(OR($D$5=0,D9=0),0,IF(ROUND((D9/$D$5*10000),0)=0,0,ROUND((D9/$D$5)*100,2)))</f>
        <v>0</v>
      </c>
      <c r="F9" s="9">
        <f t="shared" si="0"/>
        <v>0</v>
      </c>
      <c r="G9" s="53">
        <f t="shared" si="1"/>
        <v>0</v>
      </c>
    </row>
    <row r="10" spans="1:7" ht="20.25" customHeight="1">
      <c r="A10" s="6" t="s">
        <v>40</v>
      </c>
      <c r="B10" s="58">
        <f>IF(SUM(B11:B12)=0,0,SUM(B11:B12))</f>
        <v>10342657</v>
      </c>
      <c r="C10" s="8">
        <f aca="true" t="shared" si="2" ref="C10:C16">IF(OR($B$10=0,B10=0),0,IF(ROUND((B10/$B$10*10000),0)=0,0,ROUND((B10/$B$10)*100,2)))</f>
        <v>100</v>
      </c>
      <c r="D10" s="58">
        <f>IF(SUM(D11:D12)=0,0,SUM(D11:D12))</f>
        <v>18646702</v>
      </c>
      <c r="E10" s="8">
        <f aca="true" t="shared" si="3" ref="E10:E16">IF(OR($D$10=0,D10=0),0,IF(ROUND((D10/$D$10*10000),0)=0,0,ROUND((D10/$D$10)*100,2)))</f>
        <v>100</v>
      </c>
      <c r="F10" s="7">
        <f t="shared" si="0"/>
        <v>-8304045</v>
      </c>
      <c r="G10" s="53">
        <f t="shared" si="1"/>
        <v>44.53</v>
      </c>
    </row>
    <row r="11" spans="1:7" ht="20.25" customHeight="1">
      <c r="A11" s="11" t="s">
        <v>10</v>
      </c>
      <c r="B11" s="12">
        <v>10342657</v>
      </c>
      <c r="C11" s="13">
        <f t="shared" si="2"/>
        <v>100</v>
      </c>
      <c r="D11" s="12">
        <v>18646702</v>
      </c>
      <c r="E11" s="13">
        <f t="shared" si="3"/>
        <v>100</v>
      </c>
      <c r="F11" s="63">
        <f t="shared" si="0"/>
        <v>-8304045</v>
      </c>
      <c r="G11" s="54">
        <f t="shared" si="1"/>
        <v>44.53</v>
      </c>
    </row>
    <row r="12" spans="1:7" ht="20.25" customHeight="1">
      <c r="A12" s="11" t="s">
        <v>43</v>
      </c>
      <c r="B12" s="12">
        <v>0</v>
      </c>
      <c r="C12" s="13">
        <f t="shared" si="2"/>
        <v>0</v>
      </c>
      <c r="D12" s="12">
        <v>0</v>
      </c>
      <c r="E12" s="13">
        <f t="shared" si="3"/>
        <v>0</v>
      </c>
      <c r="F12" s="63">
        <f t="shared" si="0"/>
        <v>0</v>
      </c>
      <c r="G12" s="54">
        <f t="shared" si="1"/>
        <v>0</v>
      </c>
    </row>
    <row r="13" spans="1:7" ht="20.25" customHeight="1">
      <c r="A13" s="6" t="s">
        <v>42</v>
      </c>
      <c r="B13" s="58">
        <f>IF(SUM(B14:B15)=0,0,SUM(B14:B15))</f>
        <v>510872</v>
      </c>
      <c r="C13" s="8">
        <f t="shared" si="2"/>
        <v>4.94</v>
      </c>
      <c r="D13" s="58">
        <f>IF(SUM(D14:D15)=0,0,SUM(D14:D15))</f>
        <v>645404</v>
      </c>
      <c r="E13" s="8">
        <f t="shared" si="3"/>
        <v>3.46</v>
      </c>
      <c r="F13" s="7">
        <f t="shared" si="0"/>
        <v>-134532</v>
      </c>
      <c r="G13" s="53">
        <f t="shared" si="1"/>
        <v>20.84</v>
      </c>
    </row>
    <row r="14" spans="1:7" ht="20.25" customHeight="1">
      <c r="A14" s="11" t="s">
        <v>11</v>
      </c>
      <c r="B14" s="12">
        <v>510872</v>
      </c>
      <c r="C14" s="13">
        <f t="shared" si="2"/>
        <v>4.94</v>
      </c>
      <c r="D14" s="12">
        <v>645404</v>
      </c>
      <c r="E14" s="13">
        <f t="shared" si="3"/>
        <v>3.46</v>
      </c>
      <c r="F14" s="63">
        <f t="shared" si="0"/>
        <v>-134532</v>
      </c>
      <c r="G14" s="54">
        <f t="shared" si="1"/>
        <v>20.84</v>
      </c>
    </row>
    <row r="15" spans="1:7" ht="20.25" customHeight="1">
      <c r="A15" s="11" t="s">
        <v>41</v>
      </c>
      <c r="B15" s="12">
        <v>0</v>
      </c>
      <c r="C15" s="13">
        <f t="shared" si="2"/>
        <v>0</v>
      </c>
      <c r="D15" s="62">
        <v>0</v>
      </c>
      <c r="E15" s="13">
        <f t="shared" si="3"/>
        <v>0</v>
      </c>
      <c r="F15" s="63">
        <f>B15-D15</f>
        <v>0</v>
      </c>
      <c r="G15" s="54">
        <f>IF(OR(D15=0,F15=0),0,IF(ROUND((F15/D15*10000),0)=0,0,ABS(ROUND((F15/D15)*100,2))))</f>
        <v>0</v>
      </c>
    </row>
    <row r="16" spans="1:7" ht="20.25" customHeight="1">
      <c r="A16" s="6" t="s">
        <v>30</v>
      </c>
      <c r="B16" s="58">
        <f>IF((B10-B13)=0,0,B10-B13)</f>
        <v>9831785</v>
      </c>
      <c r="C16" s="8">
        <f t="shared" si="2"/>
        <v>95.06</v>
      </c>
      <c r="D16" s="58">
        <f>IF((D10-D13)=0,0,D10-D13)</f>
        <v>18001298</v>
      </c>
      <c r="E16" s="8">
        <f t="shared" si="3"/>
        <v>96.54</v>
      </c>
      <c r="F16" s="7">
        <f t="shared" si="0"/>
        <v>-8169513</v>
      </c>
      <c r="G16" s="53">
        <f t="shared" si="1"/>
        <v>45.38</v>
      </c>
    </row>
    <row r="17" spans="1:7" ht="18.75" customHeight="1">
      <c r="A17" s="11"/>
      <c r="B17" s="12"/>
      <c r="C17" s="13"/>
      <c r="D17" s="12"/>
      <c r="E17" s="13"/>
      <c r="F17" s="14"/>
      <c r="G17" s="54"/>
    </row>
    <row r="18" spans="1:7" ht="18.75" customHeight="1">
      <c r="A18" s="11"/>
      <c r="B18" s="12"/>
      <c r="C18" s="13"/>
      <c r="D18" s="12"/>
      <c r="E18" s="13"/>
      <c r="F18" s="14"/>
      <c r="G18" s="54"/>
    </row>
    <row r="19" spans="1:7" ht="18.75" customHeight="1">
      <c r="A19" s="11"/>
      <c r="B19" s="12"/>
      <c r="C19" s="13"/>
      <c r="D19" s="12"/>
      <c r="E19" s="13"/>
      <c r="F19" s="14"/>
      <c r="G19" s="54"/>
    </row>
    <row r="20" spans="1:7" ht="18.75" customHeight="1">
      <c r="A20" s="11"/>
      <c r="B20" s="12"/>
      <c r="C20" s="13"/>
      <c r="D20" s="12"/>
      <c r="E20" s="13"/>
      <c r="F20" s="14"/>
      <c r="G20" s="54"/>
    </row>
    <row r="21" spans="1:7" ht="18.75" customHeight="1">
      <c r="A21" s="11"/>
      <c r="B21" s="12"/>
      <c r="C21" s="13"/>
      <c r="D21" s="12"/>
      <c r="E21" s="13"/>
      <c r="F21" s="14"/>
      <c r="G21" s="54"/>
    </row>
    <row r="22" spans="1:7" ht="18.75" customHeight="1">
      <c r="A22" s="11"/>
      <c r="B22" s="12"/>
      <c r="C22" s="13"/>
      <c r="D22" s="12"/>
      <c r="E22" s="13"/>
      <c r="F22" s="14"/>
      <c r="G22" s="54"/>
    </row>
    <row r="23" spans="1:7" ht="18.75" customHeight="1">
      <c r="A23" s="11"/>
      <c r="B23" s="12"/>
      <c r="C23" s="13"/>
      <c r="D23" s="12"/>
      <c r="E23" s="13"/>
      <c r="F23" s="14"/>
      <c r="G23" s="54"/>
    </row>
    <row r="24" spans="1:7" ht="18.75" customHeight="1">
      <c r="A24" s="11"/>
      <c r="B24" s="12"/>
      <c r="C24" s="13"/>
      <c r="D24" s="12"/>
      <c r="E24" s="13"/>
      <c r="F24" s="14"/>
      <c r="G24" s="54"/>
    </row>
    <row r="25" spans="1:7" ht="18.75" customHeight="1">
      <c r="A25" s="11"/>
      <c r="B25" s="12"/>
      <c r="C25" s="13"/>
      <c r="D25" s="12"/>
      <c r="E25" s="13"/>
      <c r="F25" s="14"/>
      <c r="G25" s="54"/>
    </row>
    <row r="26" spans="1:7" ht="18.75" customHeight="1">
      <c r="A26" s="11"/>
      <c r="B26" s="12"/>
      <c r="C26" s="13"/>
      <c r="D26" s="12"/>
      <c r="E26" s="13"/>
      <c r="F26" s="14"/>
      <c r="G26" s="54"/>
    </row>
    <row r="27" spans="1:7" ht="18.75" customHeight="1">
      <c r="A27" s="11"/>
      <c r="B27" s="12"/>
      <c r="C27" s="13"/>
      <c r="D27" s="12"/>
      <c r="E27" s="13"/>
      <c r="F27" s="14"/>
      <c r="G27" s="54"/>
    </row>
    <row r="28" spans="1:7" ht="18.75" customHeight="1">
      <c r="A28" s="11"/>
      <c r="B28" s="12"/>
      <c r="C28" s="13"/>
      <c r="D28" s="12"/>
      <c r="E28" s="13"/>
      <c r="F28" s="14"/>
      <c r="G28" s="54"/>
    </row>
    <row r="29" spans="1:7" ht="18.75" customHeight="1">
      <c r="A29" s="11"/>
      <c r="B29" s="12"/>
      <c r="C29" s="13"/>
      <c r="D29" s="12"/>
      <c r="E29" s="13"/>
      <c r="F29" s="14"/>
      <c r="G29" s="54"/>
    </row>
    <row r="30" spans="1:7" ht="18.75" customHeight="1">
      <c r="A30" s="11"/>
      <c r="B30" s="12"/>
      <c r="C30" s="13"/>
      <c r="D30" s="12"/>
      <c r="E30" s="13"/>
      <c r="F30" s="14"/>
      <c r="G30" s="54"/>
    </row>
    <row r="31" spans="1:7" ht="18.75" customHeight="1">
      <c r="A31" s="11"/>
      <c r="B31" s="12"/>
      <c r="C31" s="13"/>
      <c r="D31" s="12"/>
      <c r="E31" s="13"/>
      <c r="F31" s="14"/>
      <c r="G31" s="54"/>
    </row>
    <row r="32" spans="1:7" ht="18.75" customHeight="1">
      <c r="A32" s="11"/>
      <c r="B32" s="12"/>
      <c r="C32" s="13"/>
      <c r="D32" s="12"/>
      <c r="E32" s="13"/>
      <c r="F32" s="14"/>
      <c r="G32" s="54"/>
    </row>
    <row r="33" spans="1:7" ht="18.75" customHeight="1">
      <c r="A33" s="11"/>
      <c r="B33" s="12"/>
      <c r="C33" s="13"/>
      <c r="D33" s="12"/>
      <c r="E33" s="13"/>
      <c r="F33" s="14"/>
      <c r="G33" s="54"/>
    </row>
    <row r="34" spans="1:7" ht="18.75" customHeight="1">
      <c r="A34" s="11"/>
      <c r="B34" s="12"/>
      <c r="C34" s="13"/>
      <c r="D34" s="12"/>
      <c r="E34" s="13"/>
      <c r="F34" s="14"/>
      <c r="G34" s="54"/>
    </row>
    <row r="35" spans="1:7" ht="18.75" customHeight="1">
      <c r="A35" s="6"/>
      <c r="B35" s="7"/>
      <c r="C35" s="8"/>
      <c r="D35" s="7"/>
      <c r="E35" s="8"/>
      <c r="F35" s="9"/>
      <c r="G35" s="53"/>
    </row>
    <row r="36" spans="1:7" ht="18.75" customHeight="1">
      <c r="A36" s="6"/>
      <c r="B36" s="7"/>
      <c r="C36" s="8"/>
      <c r="D36" s="7"/>
      <c r="E36" s="8"/>
      <c r="F36" s="9"/>
      <c r="G36" s="53"/>
    </row>
    <row r="37" spans="1:7" ht="21" customHeight="1">
      <c r="A37" s="11"/>
      <c r="B37" s="12"/>
      <c r="C37" s="13"/>
      <c r="D37" s="12"/>
      <c r="E37" s="13"/>
      <c r="F37" s="14"/>
      <c r="G37" s="54"/>
    </row>
    <row r="38" spans="1:7" ht="18.75" customHeight="1">
      <c r="A38" s="11"/>
      <c r="B38" s="12"/>
      <c r="C38" s="13"/>
      <c r="D38" s="12"/>
      <c r="E38" s="13"/>
      <c r="F38" s="14"/>
      <c r="G38" s="54"/>
    </row>
    <row r="39" spans="1:7" ht="20.25" customHeight="1">
      <c r="A39" s="11"/>
      <c r="B39" s="12"/>
      <c r="C39" s="13"/>
      <c r="D39" s="12"/>
      <c r="E39" s="13"/>
      <c r="F39" s="14"/>
      <c r="G39" s="54"/>
    </row>
    <row r="40" spans="1:7" ht="43.5" customHeight="1">
      <c r="A40" s="11"/>
      <c r="B40" s="12"/>
      <c r="C40" s="13"/>
      <c r="D40" s="12"/>
      <c r="E40" s="13"/>
      <c r="F40" s="14"/>
      <c r="G40" s="54"/>
    </row>
    <row r="41" spans="1:7" ht="18.75" customHeight="1" hidden="1">
      <c r="A41" s="11"/>
      <c r="B41" s="12"/>
      <c r="C41" s="13"/>
      <c r="D41" s="12"/>
      <c r="E41" s="13"/>
      <c r="F41" s="14"/>
      <c r="G41" s="54"/>
    </row>
    <row r="42" spans="1:7" ht="18.75" customHeight="1" hidden="1">
      <c r="A42" s="11"/>
      <c r="B42" s="12"/>
      <c r="C42" s="13"/>
      <c r="D42" s="12"/>
      <c r="E42" s="13"/>
      <c r="F42" s="14"/>
      <c r="G42" s="54"/>
    </row>
    <row r="43" spans="1:7" ht="18.75" customHeight="1" hidden="1">
      <c r="A43" s="11"/>
      <c r="B43" s="12"/>
      <c r="C43" s="13"/>
      <c r="D43" s="12"/>
      <c r="E43" s="13"/>
      <c r="F43" s="14"/>
      <c r="G43" s="54"/>
    </row>
    <row r="44" spans="1:7" ht="18.75" customHeight="1" hidden="1">
      <c r="A44" s="6"/>
      <c r="B44" s="7"/>
      <c r="C44" s="8"/>
      <c r="D44" s="7"/>
      <c r="E44" s="8"/>
      <c r="F44" s="9"/>
      <c r="G44" s="53"/>
    </row>
    <row r="45" spans="1:7" ht="41.25" customHeight="1" thickBot="1">
      <c r="A45" s="16"/>
      <c r="B45" s="17"/>
      <c r="C45" s="18"/>
      <c r="D45" s="17"/>
      <c r="E45" s="18"/>
      <c r="F45" s="19"/>
      <c r="G45" s="55"/>
    </row>
    <row r="46" spans="1:7" ht="16.5" hidden="1">
      <c r="A46" s="66"/>
      <c r="B46" s="67"/>
      <c r="C46" s="67"/>
      <c r="D46" s="67"/>
      <c r="E46" s="67"/>
      <c r="F46" s="67"/>
      <c r="G46" s="67"/>
    </row>
    <row r="47" spans="1:7" ht="16.5" hidden="1">
      <c r="A47" s="68"/>
      <c r="B47" s="68"/>
      <c r="C47" s="68"/>
      <c r="D47" s="68"/>
      <c r="E47" s="68"/>
      <c r="F47" s="68"/>
      <c r="G47" s="68"/>
    </row>
    <row r="48" spans="1:7" ht="16.5">
      <c r="A48" s="69" t="s">
        <v>28</v>
      </c>
      <c r="B48" s="69"/>
      <c r="C48" s="69"/>
      <c r="D48" s="69"/>
      <c r="E48" s="69"/>
      <c r="F48" s="69"/>
      <c r="G48" s="69"/>
    </row>
    <row r="51" ht="16.5">
      <c r="B51" s="61"/>
    </row>
  </sheetData>
  <sheetProtection password="CC14" sheet="1" objects="1" scenarios="1"/>
  <mergeCells count="8">
    <mergeCell ref="A46:G46"/>
    <mergeCell ref="A47:G47"/>
    <mergeCell ref="A48:G48"/>
    <mergeCell ref="A1:G1"/>
    <mergeCell ref="A3:A4"/>
    <mergeCell ref="F3:G3"/>
    <mergeCell ref="B3:C3"/>
    <mergeCell ref="D3:E3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tabSelected="1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B10" sqref="B10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8.875" style="0" customWidth="1"/>
    <col min="4" max="4" width="13.625" style="0" customWidth="1"/>
    <col min="5" max="5" width="8.875" style="0" customWidth="1"/>
    <col min="6" max="6" width="13.625" style="0" customWidth="1"/>
    <col min="7" max="7" width="8.875" style="0" customWidth="1"/>
  </cols>
  <sheetData>
    <row r="1" spans="1:8" ht="30" customHeight="1">
      <c r="A1" s="76" t="s">
        <v>34</v>
      </c>
      <c r="B1" s="76"/>
      <c r="C1" s="76"/>
      <c r="D1" s="76"/>
      <c r="E1" s="76"/>
      <c r="F1" s="76"/>
      <c r="G1" s="76"/>
      <c r="H1" s="22"/>
    </row>
    <row r="2" spans="1:7" ht="18" customHeight="1" thickBot="1">
      <c r="A2" s="23"/>
      <c r="B2" s="80" t="s">
        <v>46</v>
      </c>
      <c r="C2" s="80"/>
      <c r="D2" s="80"/>
      <c r="E2" s="80"/>
      <c r="F2" s="25"/>
      <c r="G2" s="2" t="s">
        <v>0</v>
      </c>
    </row>
    <row r="3" spans="1:7" ht="19.5" customHeight="1">
      <c r="A3" s="77" t="s">
        <v>25</v>
      </c>
      <c r="B3" s="75" t="s">
        <v>2</v>
      </c>
      <c r="C3" s="75"/>
      <c r="D3" s="75" t="s">
        <v>3</v>
      </c>
      <c r="E3" s="75"/>
      <c r="F3" s="75" t="s">
        <v>36</v>
      </c>
      <c r="G3" s="79"/>
    </row>
    <row r="4" spans="1:7" ht="19.5" customHeight="1">
      <c r="A4" s="78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</row>
    <row r="5" spans="1:7" ht="45" customHeight="1">
      <c r="A5" s="6" t="s">
        <v>12</v>
      </c>
      <c r="B5" s="26">
        <f>IF(SUM(B6:B7)=0,0,SUM(B6:B7))</f>
        <v>9998732</v>
      </c>
      <c r="C5" s="10">
        <f>IF(OR(B5=0,$B$5=0),0,IF(ROUND(B5/$B$5*10000,0)=0,0,ROUND(B5/$B$5*100,2)))</f>
        <v>100</v>
      </c>
      <c r="D5" s="27">
        <f>IF(SUM(D6:D7)=0,0,SUM(D6:D7))</f>
        <v>18001298</v>
      </c>
      <c r="E5" s="10">
        <f>IF(OR(D5=0,$D$5=0),0,IF(ROUND(D5/$D$5*10000,0)=0,0,ROUND(D5/$D$5*100,2)))</f>
        <v>100</v>
      </c>
      <c r="F5" s="27">
        <f>IF(SUM(F6:F7)=0,0,SUM(F6:F7))</f>
        <v>-8002566</v>
      </c>
      <c r="G5" s="29">
        <f>IF(OR(D5=0,F5=0),0,IF(ROUND(F5/D5*10000,0)=0,0,ABS(ROUND(F5/D5*100,2))))</f>
        <v>44.46</v>
      </c>
    </row>
    <row r="6" spans="1:7" ht="30.75" customHeight="1">
      <c r="A6" s="11" t="s">
        <v>31</v>
      </c>
      <c r="B6" s="30">
        <v>9831785</v>
      </c>
      <c r="C6" s="15">
        <f>IF(OR(B6=0,$B$5=0),0,IF(ROUND(B6/$B$5*10000,0)=0,0,ROUND(B6/$B$5*100,2)))</f>
        <v>98.33</v>
      </c>
      <c r="D6" s="30">
        <v>18001298</v>
      </c>
      <c r="E6" s="15">
        <f>IF(OR(D6=0,$D$5=0),0,IF(ROUND(D6/$D$5*10000,0)=0,0,ROUND(D6/$D$5*100,2)))</f>
        <v>100</v>
      </c>
      <c r="F6" s="64">
        <f>IF((B6-D6)=0,0,(B6-D6))</f>
        <v>-8169513</v>
      </c>
      <c r="G6" s="33">
        <f>IF(OR(D6=0,F6=0),0,IF(ROUND(F6/D6*10000,0)=0,0,ABS(ROUND(F6/D6*100,2))))</f>
        <v>45.38</v>
      </c>
    </row>
    <row r="7" spans="1:7" ht="30.75" customHeight="1">
      <c r="A7" s="11" t="s">
        <v>29</v>
      </c>
      <c r="B7" s="30">
        <v>166947</v>
      </c>
      <c r="C7" s="15">
        <f>IF(OR(B7=0,$B$5=0),0,IF(ROUND(B7/$B$5*10000,0)=0,0,ROUND(B7/$B$5*100,2)))</f>
        <v>1.67</v>
      </c>
      <c r="D7" s="30">
        <v>0</v>
      </c>
      <c r="E7" s="15">
        <f>IF(OR(D7=0,$D$5=0),0,IF(ROUND(D7/$D$5*10000,0)=0,0,ROUND(D7/$D$5*100,2)))</f>
        <v>0</v>
      </c>
      <c r="F7" s="64">
        <f>IF((B7-D7)=0,0,(B7-D7))</f>
        <v>166947</v>
      </c>
      <c r="G7" s="33">
        <f>IF(OR(D7=0,F7=0),0,IF(ROUND(F7/D7*10000,0)=0,0,ABS(ROUND(F7/D7*100,2))))</f>
        <v>0</v>
      </c>
    </row>
    <row r="8" spans="1:7" ht="45" customHeight="1">
      <c r="A8" s="6" t="s">
        <v>13</v>
      </c>
      <c r="B8" s="26">
        <f>IF(SUM(B9:B9)=0,0,SUM(B9:B9))</f>
        <v>9998732</v>
      </c>
      <c r="C8" s="10">
        <f>IF(OR(B8=0,$B$5=0),0,IF(ROUND(B8/$B$5*10000,0)=0,0,ROUND(B8/$B$5*100,2)))</f>
        <v>100</v>
      </c>
      <c r="D8" s="26">
        <f>IF(SUM(D9:D9)=0,0,SUM(D9:D9))</f>
        <v>18001298</v>
      </c>
      <c r="E8" s="10">
        <f>IF(OR(D8=0,$D$5=0),0,IF(ROUND(D8/$D$5*10000,0)=0,0,ROUND(D8/$D$5*100,2)))</f>
        <v>100</v>
      </c>
      <c r="F8" s="27">
        <f>IF(SUM(F9:F9)=0,0,SUM(F9:F9))</f>
        <v>-8002566</v>
      </c>
      <c r="G8" s="29">
        <f>IF(OR(D8=0,F8=0),0,IF(ROUND(F8/D8*10000,0)=0,0,ABS(ROUND(F8/D8*100,2))))</f>
        <v>44.46</v>
      </c>
    </row>
    <row r="9" spans="1:7" ht="30.75" customHeight="1">
      <c r="A9" s="11" t="s">
        <v>14</v>
      </c>
      <c r="B9" s="30">
        <v>9998732</v>
      </c>
      <c r="C9" s="15">
        <f>IF(OR(B9=0,$B$5=0),0,IF(ROUND(B9/$B$5*10000,0)=0,0,ROUND(B9/$B$5*100,2)))</f>
        <v>100</v>
      </c>
      <c r="D9" s="30">
        <v>18001298</v>
      </c>
      <c r="E9" s="15">
        <f>IF(OR(D9=0,$D$5=0),0,IF(ROUND(D9/$D$5*10000,0)=0,0,ROUND(D9/$D$5*100,2)))</f>
        <v>100</v>
      </c>
      <c r="F9" s="64">
        <f>IF((B9-D9)=0,0,(B9-D9))</f>
        <v>-8002566</v>
      </c>
      <c r="G9" s="33">
        <f>IF(OR(D9=0,F9=0),0,IF(ROUND(F9/D9*10000,0)=0,0,ABS(ROUND(F9/D9*100,2))))</f>
        <v>44.46</v>
      </c>
    </row>
    <row r="10" spans="1:7" ht="30.75" customHeight="1">
      <c r="A10" s="6"/>
      <c r="B10" s="26"/>
      <c r="C10" s="15"/>
      <c r="D10" s="26"/>
      <c r="E10" s="15"/>
      <c r="F10" s="27"/>
      <c r="G10" s="29"/>
    </row>
    <row r="11" spans="1:7" ht="30.75" customHeight="1">
      <c r="A11" s="6"/>
      <c r="B11" s="26"/>
      <c r="C11" s="10"/>
      <c r="D11" s="27"/>
      <c r="E11" s="10"/>
      <c r="F11" s="27"/>
      <c r="G11" s="29"/>
    </row>
    <row r="12" spans="1:7" ht="30.75" customHeight="1">
      <c r="A12" s="11"/>
      <c r="B12" s="30"/>
      <c r="C12" s="15"/>
      <c r="D12" s="31"/>
      <c r="E12" s="15"/>
      <c r="F12" s="64"/>
      <c r="G12" s="33"/>
    </row>
    <row r="13" spans="1:7" ht="30.75" customHeight="1">
      <c r="A13" s="11"/>
      <c r="B13" s="30"/>
      <c r="C13" s="15"/>
      <c r="D13" s="31"/>
      <c r="E13" s="15"/>
      <c r="F13" s="64"/>
      <c r="G13" s="33"/>
    </row>
    <row r="14" spans="1:7" ht="45" customHeight="1">
      <c r="A14" s="6"/>
      <c r="B14" s="26"/>
      <c r="C14" s="10"/>
      <c r="D14" s="27"/>
      <c r="E14" s="10"/>
      <c r="F14" s="28"/>
      <c r="G14" s="29"/>
    </row>
    <row r="15" spans="1:7" ht="45" customHeight="1">
      <c r="A15" s="11"/>
      <c r="B15" s="30"/>
      <c r="C15" s="15"/>
      <c r="D15" s="31"/>
      <c r="E15" s="15"/>
      <c r="F15" s="32"/>
      <c r="G15" s="33"/>
    </row>
    <row r="16" spans="1:7" ht="30" customHeight="1">
      <c r="A16" s="6"/>
      <c r="B16" s="26"/>
      <c r="C16" s="10"/>
      <c r="D16" s="27"/>
      <c r="E16" s="10"/>
      <c r="F16" s="28"/>
      <c r="G16" s="29"/>
    </row>
    <row r="17" spans="2:7" ht="30" customHeight="1">
      <c r="B17" s="30"/>
      <c r="C17" s="15"/>
      <c r="D17" s="31"/>
      <c r="E17" s="15"/>
      <c r="F17" s="32"/>
      <c r="G17" s="33"/>
    </row>
    <row r="18" spans="2:7" ht="45" customHeight="1">
      <c r="B18" s="26"/>
      <c r="C18" s="10"/>
      <c r="D18" s="27"/>
      <c r="E18" s="10"/>
      <c r="F18" s="28"/>
      <c r="G18" s="29"/>
    </row>
    <row r="19" spans="2:7" ht="30" customHeight="1">
      <c r="B19" s="30"/>
      <c r="C19" s="15"/>
      <c r="D19" s="31"/>
      <c r="E19" s="15"/>
      <c r="F19" s="32"/>
      <c r="G19" s="33"/>
    </row>
    <row r="20" spans="2:7" ht="33" customHeight="1">
      <c r="B20" s="30"/>
      <c r="C20" s="15"/>
      <c r="D20" s="31"/>
      <c r="E20" s="15"/>
      <c r="F20" s="32"/>
      <c r="G20" s="33"/>
    </row>
    <row r="21" spans="1:7" ht="30" customHeight="1">
      <c r="A21" s="11"/>
      <c r="B21" s="30"/>
      <c r="C21" s="15"/>
      <c r="D21" s="31"/>
      <c r="E21" s="15"/>
      <c r="F21" s="32"/>
      <c r="G21" s="33"/>
    </row>
    <row r="22" spans="1:7" ht="30" customHeight="1">
      <c r="A22" s="11"/>
      <c r="B22" s="30"/>
      <c r="C22" s="15"/>
      <c r="D22" s="31"/>
      <c r="E22" s="15"/>
      <c r="F22" s="32"/>
      <c r="G22" s="33"/>
    </row>
    <row r="23" spans="1:7" ht="53.25" customHeight="1" thickBot="1">
      <c r="A23" s="57"/>
      <c r="B23" s="34"/>
      <c r="C23" s="20"/>
      <c r="D23" s="35"/>
      <c r="E23" s="20"/>
      <c r="F23" s="36"/>
      <c r="G23" s="37"/>
    </row>
  </sheetData>
  <sheetProtection password="CC14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7"/>
  <sheetViews>
    <sheetView view="pageBreakPreview" zoomScaleSheetLayoutView="100" workbookViewId="0" topLeftCell="A7">
      <selection activeCell="B15" sqref="B15"/>
    </sheetView>
  </sheetViews>
  <sheetFormatPr defaultColWidth="9.00390625" defaultRowHeight="16.5"/>
  <cols>
    <col min="1" max="1" width="44.375" style="0" customWidth="1"/>
    <col min="2" max="3" width="23.87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6" t="s">
        <v>33</v>
      </c>
      <c r="B1" s="76"/>
      <c r="C1" s="76"/>
      <c r="D1" s="21"/>
      <c r="E1" s="21"/>
      <c r="F1" s="21"/>
      <c r="G1" s="21"/>
      <c r="H1" s="22"/>
    </row>
    <row r="2" spans="1:6" ht="18" customHeight="1" thickBot="1">
      <c r="A2" s="85" t="s">
        <v>44</v>
      </c>
      <c r="B2" s="85"/>
      <c r="C2" s="38" t="s">
        <v>0</v>
      </c>
      <c r="D2" s="24"/>
      <c r="E2" s="24"/>
      <c r="F2" s="25"/>
    </row>
    <row r="3" spans="1:3" ht="18.75" customHeight="1">
      <c r="A3" s="71" t="s">
        <v>25</v>
      </c>
      <c r="B3" s="81" t="s">
        <v>2</v>
      </c>
      <c r="C3" s="82"/>
    </row>
    <row r="4" spans="1:3" ht="19.5" customHeight="1">
      <c r="A4" s="72"/>
      <c r="B4" s="83"/>
      <c r="C4" s="84"/>
    </row>
    <row r="5" spans="1:3" ht="22.5" customHeight="1">
      <c r="A5" s="39" t="s">
        <v>15</v>
      </c>
      <c r="B5" s="40"/>
      <c r="C5" s="40"/>
    </row>
    <row r="6" spans="1:3" ht="21.75" customHeight="1">
      <c r="A6" s="41" t="s">
        <v>32</v>
      </c>
      <c r="B6" s="42">
        <v>9831785</v>
      </c>
      <c r="C6" s="43"/>
    </row>
    <row r="7" spans="1:3" ht="21.75" customHeight="1">
      <c r="A7" s="41" t="s">
        <v>16</v>
      </c>
      <c r="B7" s="42">
        <v>-6943243</v>
      </c>
      <c r="C7" s="43"/>
    </row>
    <row r="8" spans="1:3" ht="22.5" customHeight="1">
      <c r="A8" s="44" t="s">
        <v>17</v>
      </c>
      <c r="B8" s="45"/>
      <c r="C8" s="45">
        <f>IF(SUM(B6:B7)=0,0,SUM(B6:B7))</f>
        <v>2888542</v>
      </c>
    </row>
    <row r="9" spans="1:3" ht="22.5" customHeight="1">
      <c r="A9" s="46" t="s">
        <v>18</v>
      </c>
      <c r="B9" s="43"/>
      <c r="C9" s="43"/>
    </row>
    <row r="10" spans="1:3" ht="21" customHeight="1">
      <c r="A10" s="65" t="s">
        <v>48</v>
      </c>
      <c r="B10" s="42">
        <v>3269548</v>
      </c>
      <c r="C10" s="43"/>
    </row>
    <row r="11" spans="1:3" ht="21" customHeight="1">
      <c r="A11" s="65" t="s">
        <v>39</v>
      </c>
      <c r="B11" s="42">
        <v>-18226176</v>
      </c>
      <c r="C11" s="43"/>
    </row>
    <row r="12" spans="1:3" ht="21" customHeight="1">
      <c r="A12" s="65" t="s">
        <v>49</v>
      </c>
      <c r="B12" s="42">
        <v>-31286</v>
      </c>
      <c r="C12" s="43"/>
    </row>
    <row r="13" spans="1:3" ht="21" customHeight="1">
      <c r="A13" s="65" t="s">
        <v>47</v>
      </c>
      <c r="B13" s="42">
        <v>-4286117</v>
      </c>
      <c r="C13" s="43"/>
    </row>
    <row r="14" spans="1:3" ht="21" customHeight="1">
      <c r="A14" s="44" t="s">
        <v>19</v>
      </c>
      <c r="B14" s="42"/>
      <c r="C14" s="45">
        <f>IF(SUM(B10:B13)=0,0,SUM(B10:B13))</f>
        <v>-19274031</v>
      </c>
    </row>
    <row r="15" spans="1:3" ht="21" customHeight="1">
      <c r="A15" s="46" t="s">
        <v>26</v>
      </c>
      <c r="B15" s="42"/>
      <c r="C15" s="45"/>
    </row>
    <row r="16" spans="1:3" ht="21" customHeight="1">
      <c r="A16" s="65" t="s">
        <v>50</v>
      </c>
      <c r="B16" s="42">
        <v>166947</v>
      </c>
      <c r="C16" s="45"/>
    </row>
    <row r="17" spans="1:3" ht="21" customHeight="1">
      <c r="A17" s="65" t="s">
        <v>37</v>
      </c>
      <c r="B17" s="42">
        <v>57146760</v>
      </c>
      <c r="C17" s="45"/>
    </row>
    <row r="18" spans="1:3" ht="21" customHeight="1">
      <c r="A18" s="65" t="s">
        <v>38</v>
      </c>
      <c r="B18" s="42">
        <v>-35859961</v>
      </c>
      <c r="C18" s="45"/>
    </row>
    <row r="19" spans="1:3" ht="21" customHeight="1">
      <c r="A19" s="44" t="s">
        <v>27</v>
      </c>
      <c r="B19" s="42"/>
      <c r="C19" s="45">
        <f>IF(SUM(B16:B18)=0,0,SUM(B16:B18))</f>
        <v>21453746</v>
      </c>
    </row>
    <row r="20" spans="1:3" ht="21" customHeight="1">
      <c r="A20" s="46" t="s">
        <v>20</v>
      </c>
      <c r="B20" s="42"/>
      <c r="C20" s="45">
        <f>IF(SUM(C8,C14,C19)=0,0,SUM(C8,C14,C19))</f>
        <v>5068257</v>
      </c>
    </row>
    <row r="21" spans="1:3" ht="21" customHeight="1">
      <c r="A21" s="46" t="s">
        <v>21</v>
      </c>
      <c r="B21" s="42"/>
      <c r="C21" s="48">
        <v>62124281</v>
      </c>
    </row>
    <row r="22" spans="1:3" ht="21" customHeight="1">
      <c r="A22" s="46" t="s">
        <v>22</v>
      </c>
      <c r="B22" s="42"/>
      <c r="C22" s="50">
        <f>C20+C21</f>
        <v>67192538</v>
      </c>
    </row>
    <row r="23" spans="1:3" ht="21" customHeight="1">
      <c r="A23" s="41"/>
      <c r="B23" s="42"/>
      <c r="C23" s="43"/>
    </row>
    <row r="24" spans="1:3" ht="22.5" customHeight="1">
      <c r="A24" s="41"/>
      <c r="B24" s="42"/>
      <c r="C24" s="43"/>
    </row>
    <row r="25" spans="1:3" ht="21" customHeight="1">
      <c r="A25" s="41"/>
      <c r="B25" s="42"/>
      <c r="C25" s="43"/>
    </row>
    <row r="26" spans="1:3" ht="21.75" customHeight="1">
      <c r="A26" s="41"/>
      <c r="B26" s="42"/>
      <c r="C26" s="43"/>
    </row>
    <row r="27" spans="1:3" ht="21.75" customHeight="1">
      <c r="A27" s="41"/>
      <c r="B27" s="42"/>
      <c r="C27" s="43"/>
    </row>
    <row r="28" spans="1:3" ht="21.75" customHeight="1" hidden="1">
      <c r="A28" s="41"/>
      <c r="B28" s="42"/>
      <c r="C28" s="43"/>
    </row>
    <row r="29" spans="1:3" ht="21.75" customHeight="1">
      <c r="A29" s="41"/>
      <c r="B29" s="42"/>
      <c r="C29" s="43"/>
    </row>
    <row r="30" spans="1:3" ht="21.75" customHeight="1">
      <c r="A30" s="41"/>
      <c r="B30" s="42"/>
      <c r="C30" s="43"/>
    </row>
    <row r="31" spans="1:3" ht="22.5" customHeight="1">
      <c r="A31" s="44"/>
      <c r="B31" s="45"/>
      <c r="C31" s="45"/>
    </row>
    <row r="32" spans="1:3" ht="22.5" customHeight="1">
      <c r="A32" s="47"/>
      <c r="B32" s="45"/>
      <c r="C32" s="48"/>
    </row>
    <row r="33" spans="1:3" ht="22.5" customHeight="1">
      <c r="A33" s="47"/>
      <c r="B33" s="45"/>
      <c r="C33" s="48"/>
    </row>
    <row r="34" spans="1:3" ht="22.5" customHeight="1">
      <c r="A34" s="47"/>
      <c r="B34" s="45"/>
      <c r="C34" s="48"/>
    </row>
    <row r="35" spans="1:3" ht="21.75" customHeight="1">
      <c r="A35" s="46"/>
      <c r="B35" s="45"/>
      <c r="C35" s="45"/>
    </row>
    <row r="36" spans="1:4" ht="21.75" customHeight="1" hidden="1">
      <c r="A36" s="46"/>
      <c r="B36" s="45"/>
      <c r="C36" s="48"/>
      <c r="D36" s="49"/>
    </row>
    <row r="37" spans="1:3" ht="26.25" customHeight="1" thickBot="1">
      <c r="A37" s="51"/>
      <c r="B37" s="60"/>
      <c r="C37" s="60"/>
    </row>
  </sheetData>
  <sheetProtection/>
  <mergeCells count="4">
    <mergeCell ref="A1:C1"/>
    <mergeCell ref="A3:A4"/>
    <mergeCell ref="B3:C4"/>
    <mergeCell ref="A2:B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admin</cp:lastModifiedBy>
  <cp:lastPrinted>2009-08-20T09:33:23Z</cp:lastPrinted>
  <dcterms:created xsi:type="dcterms:W3CDTF">2001-07-11T06:52:26Z</dcterms:created>
  <dcterms:modified xsi:type="dcterms:W3CDTF">2009-08-20T09:34:36Z</dcterms:modified>
  <cp:category>I13</cp:category>
  <cp:version/>
  <cp:contentType/>
  <cp:contentStatus/>
</cp:coreProperties>
</file>