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5370" windowWidth="15570" windowHeight="6360" activeTab="0"/>
  </bookViews>
  <sheets>
    <sheet name="Sheet1" sheetId="1" r:id="rId1"/>
  </sheets>
  <definedNames>
    <definedName name="_xlnm.Print_Area" localSheetId="0">'Sheet1'!$A$1:$T$159</definedName>
    <definedName name="_xlnm.Print_Titles" localSheetId="0">'Sheet1'!$1:$7</definedName>
  </definedNames>
  <calcPr fullCalcOnLoad="1"/>
</workbook>
</file>

<file path=xl/sharedStrings.xml><?xml version="1.0" encoding="utf-8"?>
<sst xmlns="http://schemas.openxmlformats.org/spreadsheetml/2006/main" count="1214" uniqueCount="292">
  <si>
    <t>１４１固 定 資 產 建 設 改 良 擴 充</t>
  </si>
  <si>
    <t>單位：新臺幣千元</t>
  </si>
  <si>
    <t>全　　　　　　　　　　　　部</t>
  </si>
  <si>
    <t>計　　　　　　　　　　畫</t>
  </si>
  <si>
    <t>預　　　　算　　　　數</t>
  </si>
  <si>
    <t>投 資 總 額</t>
  </si>
  <si>
    <t>資　　　　　　金　　　　　　來　　　　　　源</t>
  </si>
  <si>
    <t>目　　標　　能　　量</t>
  </si>
  <si>
    <t>進 度 起
迄 年 月</t>
  </si>
  <si>
    <t>資金</t>
  </si>
  <si>
    <t>現值</t>
  </si>
  <si>
    <t>收回</t>
  </si>
  <si>
    <t>本　年　度</t>
  </si>
  <si>
    <t>截至本年度累計</t>
  </si>
  <si>
    <t>自　　　　有　　　　資　　　　金</t>
  </si>
  <si>
    <t>外 借 資 金</t>
  </si>
  <si>
    <t>成本率</t>
  </si>
  <si>
    <t>報酬率</t>
  </si>
  <si>
    <t>年限</t>
  </si>
  <si>
    <t>金　額</t>
  </si>
  <si>
    <t>占全部</t>
  </si>
  <si>
    <t>營 運 資 金</t>
  </si>
  <si>
    <t>出售不適用
資　　　產</t>
  </si>
  <si>
    <t>增　資</t>
  </si>
  <si>
    <t>其　他</t>
  </si>
  <si>
    <t>（%）</t>
  </si>
  <si>
    <t>（年）</t>
  </si>
  <si>
    <t>計畫%</t>
  </si>
  <si>
    <t/>
  </si>
  <si>
    <t>中央銀行</t>
  </si>
  <si>
    <t>一般建築及設備計畫</t>
  </si>
  <si>
    <t>一次性項目</t>
  </si>
  <si>
    <t>台灣糖業股份有限公司</t>
  </si>
  <si>
    <t>台灣中油股份有限公司</t>
  </si>
  <si>
    <t>一、繼續計畫</t>
  </si>
  <si>
    <t>1.</t>
  </si>
  <si>
    <t>101.07-104.12</t>
  </si>
  <si>
    <t>2.</t>
  </si>
  <si>
    <t>95.01-104.12</t>
  </si>
  <si>
    <t>3.</t>
  </si>
  <si>
    <t>100.07-104.12</t>
  </si>
  <si>
    <t>4.</t>
  </si>
  <si>
    <t>101.07-107.12</t>
  </si>
  <si>
    <t>5.</t>
  </si>
  <si>
    <t>6.</t>
  </si>
  <si>
    <t>99.07-103.06</t>
  </si>
  <si>
    <t>7.</t>
  </si>
  <si>
    <t>8.</t>
  </si>
  <si>
    <t>95.01-104.06</t>
  </si>
  <si>
    <t>二、一般建築及設備計畫</t>
  </si>
  <si>
    <t>分年性項目</t>
  </si>
  <si>
    <t>台灣電力股份有限公司</t>
  </si>
  <si>
    <t>大林電廠更新改建計畫</t>
  </si>
  <si>
    <t>林口電廠更新擴建計畫</t>
  </si>
  <si>
    <t>風力發電第四期計畫</t>
  </si>
  <si>
    <t>101.01-104.06</t>
  </si>
  <si>
    <t>第七輸變電計畫</t>
  </si>
  <si>
    <t>99.01-104.12</t>
  </si>
  <si>
    <t>通霄電廠更新擴建計畫</t>
  </si>
  <si>
    <t>100.01-108.12</t>
  </si>
  <si>
    <t>大甲溪發電廠青山分廠復建計畫</t>
  </si>
  <si>
    <t>97.07-105.12</t>
  </si>
  <si>
    <t>深澳電廠更新擴建計畫</t>
  </si>
  <si>
    <t>95.01-103.12</t>
  </si>
  <si>
    <t>9.</t>
  </si>
  <si>
    <t>10.</t>
  </si>
  <si>
    <t>太陽光電第一期計畫</t>
  </si>
  <si>
    <t>二、新興計畫</t>
  </si>
  <si>
    <t>澎湖低碳島風力發電計畫</t>
  </si>
  <si>
    <t>102.01-105.06</t>
  </si>
  <si>
    <t>三、一般建築及設備計畫</t>
  </si>
  <si>
    <t>漢翔航空工業股份有限公司</t>
  </si>
  <si>
    <t>台灣自來水股份有限公司</t>
  </si>
  <si>
    <t>新增水源出水量每日20萬立方公尺，以提升高雄地區高濁度期間之備援水量，穩定區域供水。</t>
  </si>
  <si>
    <t>湖山水庫下游自來水工程計畫</t>
  </si>
  <si>
    <t>配合湖山水庫計畫，以地面水替代地下水，滿足雲林地區民國120年平均日46.8萬立方公尺之用水需求。</t>
  </si>
  <si>
    <t>101.01-106.12</t>
  </si>
  <si>
    <t>確保澎湖地區之穩定供水，每日增加出水量4,000立方公尺及同時可減抽地下水。</t>
  </si>
  <si>
    <t>加速辦理降低自來水漏水率及穩定供水計畫</t>
  </si>
  <si>
    <t>減少漏水量，穩定供水品質。</t>
  </si>
  <si>
    <t>098.01-104.12</t>
  </si>
  <si>
    <t>大肚、龍井高地區一帶供水計畫</t>
  </si>
  <si>
    <t>計畫完成後，可穩定供水，並達民國120年每日供水量77,589立方公尺之目標。</t>
  </si>
  <si>
    <t>101.01-104.12</t>
  </si>
  <si>
    <t>水庫設施更新改善計畫</t>
  </si>
  <si>
    <t>為確保台南地區每日60萬立方公尺及支援高雄地區每日40萬立方公尺之供水，亟需辦理南化水庫整治及防淤設施工程。</t>
  </si>
  <si>
    <t>100.01-104.12</t>
  </si>
  <si>
    <t>板新地區供水改善計畫二期工程</t>
  </si>
  <si>
    <t>靈活調度新店溪水源，至民國110年可供應板新地區用水每日101萬立方公尺。</t>
  </si>
  <si>
    <t>11.</t>
  </si>
  <si>
    <t>調度及備援系統提升計畫</t>
  </si>
  <si>
    <t>提升烏山頭系統供水區調度及支援能力為每日13萬立方公尺。</t>
  </si>
  <si>
    <t>100.01-103.12</t>
  </si>
  <si>
    <t>新設初沈池於原水高濁度時增加出水量每日5至7.5萬立方公尺，提升豐原場之供水穩定。</t>
  </si>
  <si>
    <t>101.01-105.12</t>
  </si>
  <si>
    <t>東港溪原水前處理工程</t>
  </si>
  <si>
    <t>穩定供水設施及幹管改善</t>
  </si>
  <si>
    <t>以擴充淨水場處理能力、增加各供水區相互支援容量及增加蓄水備援容量，作為因應汛期石門水庫高濁度之策略。</t>
  </si>
  <si>
    <t>15.</t>
  </si>
  <si>
    <t>促進無自來水地區之自來水供水普及，以提升居民用水之水質及水量，俾貫徹政府提升自來水普及率之施政目標。</t>
  </si>
  <si>
    <t>102.01-106.12</t>
  </si>
  <si>
    <t>藉由「汰換舊漏管線」及「建置分區計量管網」，以改善供水管網，並有效降低漏水率。</t>
  </si>
  <si>
    <t>102.01-111.12</t>
  </si>
  <si>
    <t>中國輸出入銀行</t>
  </si>
  <si>
    <t>臺灣金融控股股份有限公司</t>
  </si>
  <si>
    <t>臺灣土地銀行股份有限公司</t>
  </si>
  <si>
    <t>財政部印刷廠</t>
  </si>
  <si>
    <t>臺灣菸酒股份有限公司</t>
  </si>
  <si>
    <t>台北啤酒工場土地開發再利用投資計畫</t>
  </si>
  <si>
    <t>完成都市計畫變更，結合文化創意產業並開發複合式商業大樓，與地區互利共生，帶動地區繁榮。</t>
  </si>
  <si>
    <t>完成用地變更，開發為產業與休閒觀光之多功能複合式園區，串連七星潭風景區，帶動地區觀光發展。</t>
  </si>
  <si>
    <t>100.01-107.12</t>
  </si>
  <si>
    <t>竹南啤酒廠製瓶工場土地開發再利用投資計畫</t>
  </si>
  <si>
    <t>完成都市計畫變更開發為多元化產業園區，強化竹南地區都市機能及提昇整體環境品質。</t>
  </si>
  <si>
    <t>中華郵政股份有限公司</t>
  </si>
  <si>
    <t>購建郵政局所計畫</t>
  </si>
  <si>
    <t>102.01-105.12</t>
  </si>
  <si>
    <t>郵政資訊作業發展計畫</t>
  </si>
  <si>
    <t>自動化機器設備購置計畫</t>
  </si>
  <si>
    <t>102.01-104.12</t>
  </si>
  <si>
    <t>交通部臺灣鐵路管理局</t>
  </si>
  <si>
    <t>高雄機廠遷建潮州及原有廠址開發計畫</t>
  </si>
  <si>
    <t>配合「高雄市區鐵路地下化」、「高雄都會區輕軌建設」及臨港線停駛之政策，將現有高雄機廠、南區供應廠及高雄港檢車分段遷建至潮州地區。</t>
  </si>
  <si>
    <t>臺北機廠遷建建設計畫</t>
  </si>
  <si>
    <t>配合「南港專案」南隧道交付時程，於桃園縣楊梅鎮富岡里興建電聯車維修廠、機務段、北區供應廠，柴電機車及電力機車維修廠、七堵檢車段遷至蘇新基地，原騰空之用地辦理線形改善工程、併臺鐵高雄機廠遷建計畫同時設置推拉式客車維修廠。</t>
  </si>
  <si>
    <t>094.06-104.12</t>
  </si>
  <si>
    <t>臺鐵整體購置及汰換車輛計畫（2001－2014年）</t>
  </si>
  <si>
    <t>090.11-103.12</t>
  </si>
  <si>
    <t>高雄鐵路地下化延伸鳳山計畫－臺鐵局工程配合款</t>
  </si>
  <si>
    <t>102.01-107.12</t>
  </si>
  <si>
    <t>花東線鐵路瓶頸路段雙軌化暨全線電氣化計畫－臺鐵局工程配合款</t>
  </si>
  <si>
    <t>102.01-104.03</t>
  </si>
  <si>
    <t>臺鐵高雄－屏東潮州捷運化建設計畫－臺鐵局工程配合款</t>
  </si>
  <si>
    <t>臺中都會區鐵路高架捷運化計畫－臺鐵局工程配合款</t>
  </si>
  <si>
    <t>102.01-106.03</t>
  </si>
  <si>
    <t>臺灣港務股份有限公司</t>
  </si>
  <si>
    <t>高雄港客運專區建設計畫</t>
  </si>
  <si>
    <t>高雄港中島商港區倉庫改建工程計畫（第一期）</t>
  </si>
  <si>
    <t>高雄港第115、116及117號碼頭改建工程</t>
  </si>
  <si>
    <t>桃園國際機場股份有限公司</t>
  </si>
  <si>
    <t>臺灣桃園國際機場道面整建及助導航設施提升工程計畫</t>
  </si>
  <si>
    <t>95.01-103.05</t>
  </si>
  <si>
    <t>勞工保險局</t>
  </si>
  <si>
    <t>中央存款保險股份有限公司</t>
  </si>
  <si>
    <t>　　總計</t>
  </si>
  <si>
    <t>行　政　院　主　管</t>
  </si>
  <si>
    <t>總             計</t>
  </si>
  <si>
    <t>81.07-103.12</t>
  </si>
  <si>
    <t>彰工火力第一、二號機發電計畫</t>
  </si>
  <si>
    <t>94.01-102.12</t>
  </si>
  <si>
    <t>97.01-103.12</t>
  </si>
  <si>
    <t>興建灰塘1處，面積73.2公頃，可容灰塘量約1,062.7萬立方公尺。</t>
  </si>
  <si>
    <t>99.07-105.12</t>
  </si>
  <si>
    <t>12.</t>
  </si>
  <si>
    <r>
      <t>計 畫 及 其 成 本 效 益 分 析 綜 計 表</t>
    </r>
    <r>
      <rPr>
        <b/>
        <sz val="14"/>
        <rFont val="華康粗明體"/>
        <family val="3"/>
      </rPr>
      <t>(續)</t>
    </r>
  </si>
  <si>
    <t>103.01-104.12</t>
  </si>
  <si>
    <t>103.01-103.12</t>
  </si>
  <si>
    <t>設置鑽井生產平台，完成10口油氣生產井，構建生產設施、海底管線及接收站等。</t>
  </si>
  <si>
    <t>於桃園廠興建設計產能為日煉70,000桶之重油加氫脫硫工場一座（含重油加氫脫硫主體、氫氣設備及硫磺回收設備）及區外附屬設備。</t>
  </si>
  <si>
    <t>興建每日250噸硫磺工場以處理在加氫脫硫時產生之硫化氫及污酸氣，提升汽、柴油及燃料油品質。</t>
  </si>
  <si>
    <t>興建日煉15萬桶常壓原油蒸餾工場一座、5萬桶輕質原油分餾工場一座、4萬桶柴油加氫脫硫工場一座、3萬桶煤油加氫脫硫工場一座及其附屬設備。</t>
  </si>
  <si>
    <t>淘汰老舊自有環島四萬噸級成品油輪「安運」、「康運」，新建2艘四萬噸級成品油輪。</t>
  </si>
  <si>
    <t>台中廠新建3座16萬公秉地上槽與300噸/時氣化設施，及台中廠至烏溪隔離站約21.8公里26吋輸氣陸管與1處開關站等。</t>
  </si>
  <si>
    <t>進行第三重油加氫脫硫工場及相關附屬設備去瓶頸工程，將現有煉量日煉3萬桶擴增至4萬桶。</t>
  </si>
  <si>
    <t>引擎機匣製造中心</t>
  </si>
  <si>
    <t>103.01-109.12</t>
  </si>
  <si>
    <t>提升飛航安全與營運品質、加強發展競爭力及提升國家形象、減輕維護及航務作業壓力。</t>
  </si>
  <si>
    <t>臺鐵屏東線自高雄市大順陸橋東側（6K+467）至鳳山區大智陸橋西側（10K+750）為止，約4.28公里鐵路地下化、鳳山車站改建為地下車站、增設正義/澄清車站1座。</t>
  </si>
  <si>
    <t>全線電氣化約166.1公里、瓶頸路段4區間雙軌化、新建雙軌隧道4座、橋梁改建3座、站場軌道改善、臺東機務分段改善、變電站4座、關山及月美路段截彎取直與曲線半徑800公尺以下路段改善。</t>
  </si>
  <si>
    <t>自屏東站以北至潮州基地全長約19.37公里高架化、屏東潮州間17公里鐵路擴建為雙軌電化、屏東站、歸來站、麟洛站、西勢站、竹田站、潮州站均改建高架站、新建潮州車輛基地（潮州站南1.9公里），面積34.67公頃。</t>
  </si>
  <si>
    <t>自豐原站以北1.9公里至大慶站以南1.4公里，將現有鐵路改建為高架鐵路，全長約21.7公里、原豐原站、潭子站、太原站、臺中站、大慶站等5座地面車站，改建為高架車站、新增豐南站、頭家厝、松竹站、精武站、五權站等5座高架車站。</t>
  </si>
  <si>
    <t>員林市區鐵路高架化計畫－臺鐵局工程配合款</t>
  </si>
  <si>
    <t>95.01-111.12</t>
  </si>
  <si>
    <t>97.01-108.12</t>
  </si>
  <si>
    <t>103.07-109.12</t>
  </si>
  <si>
    <t>台中發電廠既有機組空污改善工程計畫</t>
  </si>
  <si>
    <t>板橋一次變電所改建計畫</t>
  </si>
  <si>
    <t>99.01-106.03</t>
  </si>
  <si>
    <t>101.1-105.12</t>
  </si>
  <si>
    <t>99.01-104.10</t>
  </si>
  <si>
    <t>99.01-103.12</t>
  </si>
  <si>
    <t>101.01-103.12</t>
  </si>
  <si>
    <t>(1)</t>
  </si>
  <si>
    <t>(2)</t>
  </si>
  <si>
    <t>(3)</t>
  </si>
  <si>
    <t>(4)</t>
  </si>
  <si>
    <t>(5)</t>
  </si>
  <si>
    <t>(6)</t>
  </si>
  <si>
    <t>093.01-106.06</t>
  </si>
  <si>
    <t>095.01-103.12</t>
  </si>
  <si>
    <t>100.01-106.12</t>
  </si>
  <si>
    <t>辦理高屏地區原有水井抽水量復抽工程，增加水源備援能力每日10萬立方公尺。</t>
  </si>
  <si>
    <t>100.01-105.05</t>
  </si>
  <si>
    <t>設30萬立方公尺生物處理設備，將原水氨氮值降至1毫克/公升。</t>
  </si>
  <si>
    <t>101.01-105.05</t>
  </si>
  <si>
    <t>提升大安大甲溪水源運用及供水能力，並滿足目標年110年台中地區公共用水，增加水源量28萬立方公尺，建構穩固可靠且具調度備援供水系統。</t>
  </si>
  <si>
    <t>離島地區供水改善計畫－馬公增建4,000噸海水淡化廠</t>
  </si>
  <si>
    <t>高雄地區增設伏流水工程</t>
  </si>
  <si>
    <t>高屏地區原有水井抽水量復抽工程</t>
  </si>
  <si>
    <t>無自來水地區供水改善計畫第二期(101-104年)－自來水延管工程</t>
  </si>
  <si>
    <t>大安大甲溪水源聯合運用輸水工程計畫－大甲溪輸水管路及周邊自來水幹管埋設工程</t>
  </si>
  <si>
    <t>102至111年降低漏水率計畫－汰換管線暨分區計量管網建置計畫</t>
  </si>
  <si>
    <t>臺南高雄水源聯合運用調度輸水工程</t>
  </si>
  <si>
    <t>投資總額檢核</t>
  </si>
  <si>
    <t>興建港務大樓與停車場，建設地標性建築，及規劃基隆港西4後線空地為兩岸客貨輪貨物作業場地。</t>
  </si>
  <si>
    <t>本計畫包括碼頭設施、公共設施、航道浚挖、電力及排水系統、土地整合開發等5大項目、7個子項工程，該公司辦理項目包括 (1)港區碼頭及相關設施整建工程計畫(2)基隆港東2至東4碼頭客運觀光商業專區旅客中心暨公共設施工程(3)臺北港交通服務用地辦理價購(4)蘇澳港電力系統計畫(5)蘇澳港排水系統改善計畫等。</t>
  </si>
  <si>
    <t>完成棧36庫樓地板面積約13,000平方公尺及棧32庫樓地板面積約12,000平方公尺。</t>
  </si>
  <si>
    <t>本計畫包括防波堤及水域設施、碼頭設施、倉棧設施及土地整合開發等4大項目、5個子項工程，該公司辦理項目包括 (1)高雄港第四貨櫃中心後線場地擴建工程 (2)安平港第10號多功能碼頭新建工程 (3)港區公共倉儲興建工程等。</t>
  </si>
  <si>
    <t>基  金  及  計  畫  名  稱</t>
  </si>
  <si>
    <t>將現有變電所改建為屋內式變電所，並於變電所上層興建辦公室及備勤房屋。</t>
  </si>
  <si>
    <t>裝置容量19.6千瓩。</t>
  </si>
  <si>
    <t>經　濟　部　主　管</t>
  </si>
  <si>
    <t>探採事業部高雄外海Ｆ構造油氣田開發投資計畫</t>
  </si>
  <si>
    <t>煉製事業部桃園廠第三重油加氫脫硫工場投資計畫</t>
  </si>
  <si>
    <t>煉製事業部大林廠第十硫磺工場投資計畫</t>
  </si>
  <si>
    <t>煉製事業部大林廠蒸餾暨相關工場更新投資計畫</t>
  </si>
  <si>
    <t>四萬噸級環島成品油輪汰換計畫</t>
  </si>
  <si>
    <t>天然氣事業部台中廠二期投資計畫</t>
  </si>
  <si>
    <t>煉製事業部大林廠第三重油加氫脫硫工場產能提昇投資計畫</t>
  </si>
  <si>
    <t>核能四廠第一、二號機發電工程計畫</t>
  </si>
  <si>
    <t>裝置容量1,350 千瓩級2部。</t>
  </si>
  <si>
    <t>裝置容量1,600 千瓩。</t>
  </si>
  <si>
    <t>裝置容量2,400千瓩。</t>
  </si>
  <si>
    <t>裝置容量1,600千瓩。</t>
  </si>
  <si>
    <t>裝置容量368千瓩。</t>
  </si>
  <si>
    <t>新、擴建輸電線路2,370回線公里，新、擴建主要變壓器容量23,560千仟伏安，拆遷主要變壓器容量9,570千仟伏安。</t>
  </si>
  <si>
    <t>台中發電廠第2階段煤灰填海工程計畫</t>
  </si>
  <si>
    <t>裝置容量2,880千瓩。</t>
  </si>
  <si>
    <t>裝置容量14.8千瓩。</t>
  </si>
  <si>
    <t>裝置容量33千瓩。</t>
  </si>
  <si>
    <t>一、新興計畫</t>
  </si>
  <si>
    <r>
      <t>F</t>
    </r>
    <r>
      <rPr>
        <sz val="10"/>
        <rFont val="新細明體"/>
        <family val="1"/>
      </rPr>
      <t>-</t>
    </r>
    <r>
      <rPr>
        <sz val="10"/>
        <rFont val="新細明體"/>
        <family val="1"/>
      </rPr>
      <t>16 A/B性能提升維修棚廠新建案</t>
    </r>
  </si>
  <si>
    <t>103.01-106.12</t>
  </si>
  <si>
    <t>103.01-107.12</t>
  </si>
  <si>
    <t>二、一般建築及設備計畫</t>
  </si>
  <si>
    <r>
      <t>103</t>
    </r>
    <r>
      <rPr>
        <sz val="10"/>
        <rFont val="Times New Roman"/>
        <family val="1"/>
      </rPr>
      <t>.01-103.12</t>
    </r>
  </si>
  <si>
    <t>5.</t>
  </si>
  <si>
    <t>6.</t>
  </si>
  <si>
    <t>8.</t>
  </si>
  <si>
    <t>9.</t>
  </si>
  <si>
    <t>10.</t>
  </si>
  <si>
    <t>3.00</t>
  </si>
  <si>
    <t>11.</t>
  </si>
  <si>
    <r>
      <t>3.0</t>
    </r>
    <r>
      <rPr>
        <sz val="10"/>
        <rFont val="Times New Roman"/>
        <family val="1"/>
      </rPr>
      <t>0</t>
    </r>
  </si>
  <si>
    <t>12.</t>
  </si>
  <si>
    <t>13.</t>
  </si>
  <si>
    <t>14.</t>
  </si>
  <si>
    <t>配合水利署高屏大湖一期工程E湖區興辦，設置出水能力每日15萬立方公尺處理設備。另坪頂場增設每日5萬立方公尺濾前處理設備及廢水處理設備，提升廢水處理能力。</t>
  </si>
  <si>
    <t>財　政　部　主　管</t>
  </si>
  <si>
    <r>
      <t>花蓮酒廠</t>
    </r>
    <r>
      <rPr>
        <sz val="10"/>
        <rFont val="新細明體"/>
        <family val="1"/>
      </rPr>
      <t>（</t>
    </r>
    <r>
      <rPr>
        <sz val="10"/>
        <rFont val="新細明體"/>
        <family val="1"/>
      </rPr>
      <t>西北側</t>
    </r>
    <r>
      <rPr>
        <sz val="10"/>
        <rFont val="新細明體"/>
        <family val="1"/>
      </rPr>
      <t>）</t>
    </r>
    <r>
      <rPr>
        <sz val="10"/>
        <rFont val="新細明體"/>
        <family val="1"/>
      </rPr>
      <t>土地開發再利用投資計畫</t>
    </r>
  </si>
  <si>
    <t>交　通　部　主　管</t>
  </si>
  <si>
    <t>一、繼續計畫</t>
  </si>
  <si>
    <t>購置主機及週邊設備27組、連線設備3,765套、管理資訊設備850組。</t>
  </si>
  <si>
    <t>購置自動化機器設備15套、管理資訊系統設備1套。</t>
  </si>
  <si>
    <r>
      <t>郵政物流園區</t>
    </r>
    <r>
      <rPr>
        <sz val="10"/>
        <rFont val="新細明體"/>
        <family val="1"/>
      </rPr>
      <t>（</t>
    </r>
    <r>
      <rPr>
        <sz val="10"/>
        <rFont val="新細明體"/>
        <family val="1"/>
      </rPr>
      <t>機場捷運A7站</t>
    </r>
    <r>
      <rPr>
        <sz val="10"/>
        <rFont val="新細明體"/>
        <family val="1"/>
      </rPr>
      <t>）</t>
    </r>
    <r>
      <rPr>
        <sz val="10"/>
        <rFont val="新細明體"/>
        <family val="1"/>
      </rPr>
      <t>建置計畫</t>
    </r>
  </si>
  <si>
    <r>
      <t>101.0</t>
    </r>
    <r>
      <rPr>
        <sz val="10"/>
        <rFont val="Times New Roman"/>
        <family val="1"/>
      </rPr>
      <t>6-108.06</t>
    </r>
  </si>
  <si>
    <t>提供都會區快鐵之便捷交通，消除鐵路沿線3處平交道、5處地下道及1處陸橋，改善平交道所造成之交通問題及均衡都市發展。改善市容、提昇市區環境生活品質、都市土地利用價值，促進經濟活動力。</t>
  </si>
  <si>
    <t>基隆港（含臺北港、蘇澳港）101~105年實質建設計畫－港務公司辦理部分</t>
  </si>
  <si>
    <t>臺中港101~105年實質建設計畫－港務公司辦理部分</t>
  </si>
  <si>
    <t>臺中港優質港區及綠色港埠發展建設計畫－港務公司辦理部分</t>
  </si>
  <si>
    <t>辦理碼頭工程（含客貨碼頭1座、一般散雜碼頭2座、大宗散雜碼頭1座）及公共倉儲新建工程等。</t>
  </si>
  <si>
    <t>高雄港（含安平港）101~105年實質建設計畫－港務公司辦理部分</t>
  </si>
  <si>
    <t>於苓雅商港區19～20號碼頭辦理客運專區暨港務大樓整體開發，包括旅運中心、港務大樓之興建及相關附屬設施。</t>
  </si>
  <si>
    <t>高雄港洲際貨櫃中心第二期工程計畫－港務公司辦理部分</t>
  </si>
  <si>
    <t>完成新生地填築總面積約421.9公頃，新增碼頭席數達19席，包含可提供18,000只級貨櫃輪靠泊，水深18公尺之深水貨櫃碼頭5席，以及水深16~18公尺以上之碼頭10席可供石化中心使用，另有4席水深16公尺以上之散雜貨碼頭。</t>
  </si>
  <si>
    <t>南星土地開發計畫－港務公司辦理部分</t>
  </si>
  <si>
    <t>辦理撥用土地98.32公頃，及興建包括聯絡橋工程、基礎設施工程、公共設施工程、附屬建築物及設施等。</t>
  </si>
  <si>
    <t>高雄港及安平港港區碼頭及相關設施整建工程計畫－港務公司辦理部分</t>
  </si>
  <si>
    <t>勞工委員會主管</t>
  </si>
  <si>
    <t>金融監督管理委員會主管</t>
  </si>
  <si>
    <r>
      <t xml:space="preserve">           </t>
    </r>
    <r>
      <rPr>
        <sz val="9"/>
        <rFont val="新細明體"/>
        <family val="1"/>
      </rPr>
      <t>政院同意緩辦；台灣電力公司「台中發電廠第</t>
    </r>
    <r>
      <rPr>
        <sz val="9"/>
        <rFont val="Times New Roman"/>
        <family val="1"/>
      </rPr>
      <t>2</t>
    </r>
    <r>
      <rPr>
        <sz val="9"/>
        <rFont val="新細明體"/>
        <family val="1"/>
      </rPr>
      <t>階段煤灰填海工程計畫」業經經濟部同意緩辦。</t>
    </r>
  </si>
  <si>
    <r>
      <t>註：</t>
    </r>
    <r>
      <rPr>
        <sz val="9"/>
        <rFont val="Times New Roman"/>
        <family val="1"/>
      </rPr>
      <t>1.</t>
    </r>
    <r>
      <rPr>
        <sz val="9"/>
        <rFont val="新細明體"/>
        <family val="1"/>
      </rPr>
      <t>台灣自來水公司「穩定供水設施及幹管改善」、臺灣鐵路管理局「臺鐵整體購置及汰換車輛計畫（</t>
    </r>
    <r>
      <rPr>
        <sz val="9"/>
        <rFont val="Times New Roman"/>
        <family val="1"/>
      </rPr>
      <t>2001</t>
    </r>
    <r>
      <rPr>
        <sz val="9"/>
        <rFont val="新細明體"/>
        <family val="1"/>
      </rPr>
      <t>－</t>
    </r>
    <r>
      <rPr>
        <sz val="9"/>
        <rFont val="Times New Roman"/>
        <family val="1"/>
      </rPr>
      <t>2014</t>
    </r>
    <r>
      <rPr>
        <sz val="9"/>
        <rFont val="新細明體"/>
        <family val="1"/>
      </rPr>
      <t>年）」及桃園</t>
    </r>
  </si>
  <si>
    <r>
      <t xml:space="preserve">        2.</t>
    </r>
    <r>
      <rPr>
        <sz val="9"/>
        <rFont val="新細明體"/>
        <family val="1"/>
      </rPr>
      <t>台灣自來水公司「</t>
    </r>
    <r>
      <rPr>
        <sz val="9"/>
        <rFont val="Times New Roman"/>
        <family val="1"/>
      </rPr>
      <t>102</t>
    </r>
    <r>
      <rPr>
        <sz val="9"/>
        <rFont val="新細明體"/>
        <family val="1"/>
      </rPr>
      <t>至</t>
    </r>
    <r>
      <rPr>
        <sz val="9"/>
        <rFont val="Times New Roman"/>
        <family val="1"/>
      </rPr>
      <t>111</t>
    </r>
    <r>
      <rPr>
        <sz val="9"/>
        <rFont val="新細明體"/>
        <family val="1"/>
      </rPr>
      <t>年降低漏水率計畫－汰換管線暨分區計畫管網建置計畫」及中華郵政公司「郵政物流園區（機場</t>
    </r>
  </si>
  <si>
    <r>
      <t>捷運</t>
    </r>
    <r>
      <rPr>
        <sz val="9"/>
        <rFont val="Times New Roman"/>
        <family val="1"/>
      </rPr>
      <t>A7</t>
    </r>
    <r>
      <rPr>
        <sz val="9"/>
        <rFont val="新細明體"/>
        <family val="1"/>
      </rPr>
      <t>站）建置計畫」等</t>
    </r>
    <r>
      <rPr>
        <sz val="9"/>
        <rFont val="Times New Roman"/>
        <family val="1"/>
      </rPr>
      <t>2</t>
    </r>
    <r>
      <rPr>
        <sz val="9"/>
        <rFont val="新細明體"/>
        <family val="1"/>
      </rPr>
      <t>項計畫，正研擬建設計畫，循行政程序報核。</t>
    </r>
  </si>
  <si>
    <r>
      <t xml:space="preserve">        3.</t>
    </r>
    <r>
      <rPr>
        <sz val="9"/>
        <rFont val="新細明體"/>
        <family val="1"/>
      </rPr>
      <t>台灣中油公司「煉製事業部桃園廠第三重油加氫脫硫工場投資計畫」、台灣電力公司「彰工火力第一、二號機發電計畫」、</t>
    </r>
  </si>
  <si>
    <r>
      <t>臺灣菸酒公司「台北啤酒工場土地開發再利用投資計畫」及「竹南啤酒廠製瓶工場土地開發再利用投資計畫」等</t>
    </r>
    <r>
      <rPr>
        <sz val="9"/>
        <rFont val="Times New Roman"/>
        <family val="1"/>
      </rPr>
      <t>4</t>
    </r>
    <r>
      <rPr>
        <sz val="9"/>
        <rFont val="新細明體"/>
        <family val="1"/>
      </rPr>
      <t>項計畫，業經行</t>
    </r>
  </si>
  <si>
    <r>
      <t xml:space="preserve">        4.</t>
    </r>
    <r>
      <rPr>
        <sz val="9"/>
        <rFont val="新細明體"/>
        <family val="1"/>
      </rPr>
      <t>台灣電力公司「核能四廠第一、二號機發電工程計畫」及「深澳電廠更新擴建計畫」因無法於原計畫核定期程內完成，正研</t>
    </r>
  </si>
  <si>
    <t>擬因應方案，循行政程序報核。</t>
  </si>
  <si>
    <t>使電廠排放廢氣符合臺中市環保局及行政院環保署所訂之空氣污染物排放標準。</t>
  </si>
  <si>
    <t>購置土地1處、交通及運輸設備30套（台）、機械設備12座（台）、資訊設備28套（台）、興建廠房4棟、資訊中心1棟、訓練中心1棟、工商服務大樓1棟。</t>
  </si>
  <si>
    <t>購置房地2處、興建局屋11處。</t>
  </si>
  <si>
    <t>基隆港區整體發展計畫－基隆港西岸客運專區港務大樓興建工程計畫－港務公司辦理部分</t>
  </si>
  <si>
    <t>基隆港、臺北港及蘇澳港之港區碼頭及相關設施興建工程計畫－港務公司辦理部分</t>
  </si>
  <si>
    <t>完成3座碼頭船席水深E.L.16.5公尺之改建，工程內容包括碼頭及場地改建、起重機軌道、繫泊設施、機電及給水設施等之更新及船席浚挖。</t>
  </si>
  <si>
    <t>豐原場新設初沉池工程（食水嵙溪右岸）</t>
  </si>
  <si>
    <r>
      <t>103.01-10</t>
    </r>
    <r>
      <rPr>
        <sz val="10"/>
        <rFont val="Times New Roman"/>
        <family val="1"/>
      </rPr>
      <t>4</t>
    </r>
    <r>
      <rPr>
        <sz val="10"/>
        <rFont val="Times New Roman"/>
        <family val="1"/>
      </rPr>
      <t>.12</t>
    </r>
  </si>
  <si>
    <t>預估106至110年營收可達約55億元。</t>
  </si>
  <si>
    <t>預估105至116年營收可達約221億元。</t>
  </si>
  <si>
    <t>購置城際客車184輛、區間客車428輛、維修設備改善等。</t>
  </si>
  <si>
    <r>
      <t>國際機場公司「臺灣桃園國際機場道面整建及助導航設施提升工程計畫」等</t>
    </r>
    <r>
      <rPr>
        <sz val="9"/>
        <rFont val="Times New Roman"/>
        <family val="1"/>
      </rPr>
      <t>3</t>
    </r>
    <r>
      <rPr>
        <sz val="9"/>
        <rFont val="新細明體"/>
        <family val="1"/>
      </rPr>
      <t>項計畫，因無法於原計畫核定期程完成，正研擬修正</t>
    </r>
  </si>
  <si>
    <r>
      <t xml:space="preserve">           </t>
    </r>
    <r>
      <rPr>
        <sz val="9"/>
        <rFont val="細明體"/>
        <family val="3"/>
      </rPr>
      <t>計畫，循行政程序報核。</t>
    </r>
  </si>
  <si>
    <r>
      <t>103.01-105.</t>
    </r>
    <r>
      <rPr>
        <sz val="10"/>
        <rFont val="Times New Roman"/>
        <family val="1"/>
      </rPr>
      <t>05</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</si>
</sst>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_ "/>
    <numFmt numFmtId="179" formatCode="#,##0_ "/>
    <numFmt numFmtId="180" formatCode="0.00_);[Red]\(0.00\)"/>
    <numFmt numFmtId="181" formatCode="0_);[Red]\(0\)"/>
  </numFmts>
  <fonts count="15">
    <font>
      <sz val="12"/>
      <name val="新細明體"/>
      <family val="1"/>
    </font>
    <font>
      <sz val="10"/>
      <name val="新細明體"/>
      <family val="1"/>
    </font>
    <font>
      <sz val="10"/>
      <name val="Times New Roman"/>
      <family val="1"/>
    </font>
    <font>
      <sz val="11"/>
      <name val="新細明體"/>
      <family val="1"/>
    </font>
    <font>
      <sz val="18"/>
      <name val="新細明體"/>
      <family val="1"/>
    </font>
    <font>
      <b/>
      <sz val="22"/>
      <name val="華康粗明體"/>
      <family val="3"/>
    </font>
    <font>
      <b/>
      <sz val="10"/>
      <name val="新細明體"/>
      <family val="1"/>
    </font>
    <font>
      <b/>
      <sz val="10"/>
      <name val="Times New Roman"/>
      <family val="1"/>
    </font>
    <font>
      <b/>
      <sz val="11"/>
      <name val="華康中黑體"/>
      <family val="2"/>
    </font>
    <font>
      <sz val="9"/>
      <name val="新細明體"/>
      <family val="1"/>
    </font>
    <font>
      <sz val="9"/>
      <name val="Times New Roman"/>
      <family val="1"/>
    </font>
    <font>
      <sz val="12"/>
      <name val="Times New Roman"/>
      <family val="1"/>
    </font>
    <font>
      <sz val="9"/>
      <name val="細明體"/>
      <family val="3"/>
    </font>
    <font>
      <b/>
      <sz val="14"/>
      <name val="華康粗明體"/>
      <family val="3"/>
    </font>
    <font>
      <sz val="11"/>
      <name val="華康中黑體"/>
      <family val="2"/>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vertical="center"/>
    </xf>
    <xf numFmtId="0" fontId="4" fillId="0" borderId="0" xfId="0" applyFont="1" applyFill="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horizontal="left"/>
    </xf>
    <xf numFmtId="0" fontId="3" fillId="0" borderId="2"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1" fillId="0" borderId="0" xfId="0" applyFont="1" applyFill="1" applyBorder="1" applyAlignment="1" applyProtection="1">
      <alignment vertical="center"/>
      <protection locked="0"/>
    </xf>
    <xf numFmtId="0" fontId="3" fillId="0" borderId="0" xfId="0" applyFont="1" applyFill="1" applyBorder="1" applyAlignment="1">
      <alignment vertical="center"/>
    </xf>
    <xf numFmtId="0" fontId="1" fillId="0" borderId="0" xfId="0" applyFont="1" applyFill="1" applyBorder="1" applyAlignment="1">
      <alignment vertical="top"/>
    </xf>
    <xf numFmtId="0" fontId="1" fillId="0" borderId="0" xfId="0" applyFont="1" applyBorder="1" applyAlignment="1">
      <alignment horizontal="left" vertical="top" wrapText="1"/>
    </xf>
    <xf numFmtId="0" fontId="2" fillId="0" borderId="0" xfId="0" applyFont="1" applyFill="1" applyBorder="1" applyAlignment="1">
      <alignment vertical="center"/>
    </xf>
    <xf numFmtId="0" fontId="1" fillId="0" borderId="1" xfId="0" applyFont="1" applyFill="1" applyBorder="1" applyAlignment="1">
      <alignment vertical="top"/>
    </xf>
    <xf numFmtId="0" fontId="1" fillId="0" borderId="0" xfId="0" applyFont="1" applyFill="1" applyBorder="1" applyAlignment="1">
      <alignment horizontal="left" vertical="top" wrapText="1"/>
    </xf>
    <xf numFmtId="0" fontId="1" fillId="0" borderId="0" xfId="0" applyFont="1" applyFill="1" applyBorder="1" applyAlignment="1">
      <alignment horizontal="justify"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80" fontId="7" fillId="0" borderId="0" xfId="0" applyNumberFormat="1" applyFont="1" applyBorder="1" applyAlignment="1">
      <alignment horizontal="right" vertical="top"/>
    </xf>
    <xf numFmtId="0" fontId="1" fillId="0" borderId="0" xfId="0" applyFont="1" applyFill="1" applyBorder="1" applyAlignment="1" applyProtection="1">
      <alignment vertical="center"/>
      <protection/>
    </xf>
    <xf numFmtId="180" fontId="3" fillId="0" borderId="0" xfId="0" applyNumberFormat="1" applyFont="1" applyFill="1" applyAlignment="1">
      <alignment vertical="center"/>
    </xf>
    <xf numFmtId="180" fontId="3" fillId="0" borderId="5" xfId="0" applyNumberFormat="1" applyFont="1" applyFill="1" applyBorder="1" applyAlignment="1">
      <alignment horizontal="center" vertical="center"/>
    </xf>
    <xf numFmtId="180" fontId="3" fillId="0" borderId="6" xfId="0" applyNumberFormat="1" applyFont="1" applyFill="1" applyBorder="1" applyAlignment="1">
      <alignment horizontal="center" vertical="center"/>
    </xf>
    <xf numFmtId="180" fontId="3" fillId="0" borderId="7"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180" fontId="3" fillId="0" borderId="1" xfId="0" applyNumberFormat="1" applyFont="1" applyFill="1" applyBorder="1" applyAlignment="1">
      <alignment vertical="center"/>
    </xf>
    <xf numFmtId="180" fontId="3" fillId="0" borderId="1" xfId="0" applyNumberFormat="1" applyFont="1" applyFill="1" applyBorder="1" applyAlignment="1">
      <alignment horizontal="right" vertical="center"/>
    </xf>
    <xf numFmtId="180" fontId="3" fillId="0" borderId="0" xfId="0" applyNumberFormat="1" applyFont="1" applyFill="1" applyAlignment="1">
      <alignment horizontal="center" vertical="center"/>
    </xf>
    <xf numFmtId="180" fontId="3" fillId="0" borderId="8" xfId="0" applyNumberFormat="1" applyFont="1" applyFill="1" applyBorder="1" applyAlignment="1">
      <alignment horizontal="center" vertical="center"/>
    </xf>
    <xf numFmtId="181" fontId="7" fillId="0" borderId="0" xfId="0" applyNumberFormat="1" applyFont="1" applyAlignment="1">
      <alignment horizontal="right" vertical="top"/>
    </xf>
    <xf numFmtId="3" fontId="7" fillId="0" borderId="0" xfId="0" applyNumberFormat="1" applyFont="1" applyBorder="1" applyAlignment="1">
      <alignment horizontal="right" vertical="top"/>
    </xf>
    <xf numFmtId="3" fontId="7" fillId="0" borderId="0" xfId="0" applyNumberFormat="1" applyFont="1" applyFill="1" applyBorder="1" applyAlignment="1">
      <alignment horizontal="right" vertical="top"/>
    </xf>
    <xf numFmtId="49" fontId="2" fillId="0" borderId="0" xfId="0" applyNumberFormat="1" applyFont="1" applyBorder="1" applyAlignment="1">
      <alignment horizontal="left" vertical="top"/>
    </xf>
    <xf numFmtId="0" fontId="14" fillId="0" borderId="0" xfId="0" applyFont="1" applyBorder="1" applyAlignment="1">
      <alignment horizontal="distributed" vertical="top"/>
    </xf>
    <xf numFmtId="0" fontId="1" fillId="0" borderId="0" xfId="0" applyFont="1" applyBorder="1" applyAlignment="1">
      <alignment vertical="top"/>
    </xf>
    <xf numFmtId="3" fontId="2" fillId="0" borderId="0" xfId="0" applyNumberFormat="1" applyFont="1" applyBorder="1" applyAlignment="1">
      <alignment horizontal="right" vertical="top"/>
    </xf>
    <xf numFmtId="3" fontId="2" fillId="0" borderId="0" xfId="0" applyFont="1" applyBorder="1" applyAlignment="1">
      <alignment horizontal="right" vertical="top"/>
    </xf>
    <xf numFmtId="0" fontId="1" fillId="0" borderId="0" xfId="0" applyFont="1" applyBorder="1" applyAlignment="1">
      <alignment horizontal="justify" vertical="top" wrapText="1"/>
    </xf>
    <xf numFmtId="180" fontId="2" fillId="0" borderId="0" xfId="0" applyNumberFormat="1" applyFont="1" applyBorder="1" applyAlignment="1">
      <alignment horizontal="right" vertical="top"/>
    </xf>
    <xf numFmtId="3" fontId="2" fillId="0" borderId="0" xfId="0" applyNumberFormat="1" applyFont="1" applyBorder="1" applyAlignment="1">
      <alignment horizontal="right" vertical="top"/>
    </xf>
    <xf numFmtId="49" fontId="2" fillId="0" borderId="0" xfId="0" applyNumberFormat="1" applyFont="1" applyFill="1" applyBorder="1" applyAlignment="1">
      <alignment horizontal="left" vertical="top"/>
    </xf>
    <xf numFmtId="49" fontId="2" fillId="0" borderId="1" xfId="0" applyNumberFormat="1" applyFont="1" applyFill="1" applyBorder="1" applyAlignment="1">
      <alignment horizontal="left" vertical="top"/>
    </xf>
    <xf numFmtId="180" fontId="7" fillId="0" borderId="0" xfId="0" applyNumberFormat="1" applyFont="1" applyFill="1" applyBorder="1" applyAlignment="1">
      <alignment horizontal="right" vertical="top"/>
    </xf>
    <xf numFmtId="181" fontId="7" fillId="0" borderId="0" xfId="0" applyNumberFormat="1" applyFont="1" applyBorder="1" applyAlignment="1">
      <alignment horizontal="right" vertical="top"/>
    </xf>
    <xf numFmtId="180" fontId="2" fillId="0" borderId="0" xfId="0" applyNumberFormat="1" applyFont="1" applyFill="1" applyBorder="1" applyAlignment="1">
      <alignment horizontal="right" vertical="top"/>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vertical="top"/>
    </xf>
    <xf numFmtId="0" fontId="9" fillId="0" borderId="0" xfId="0" applyFont="1" applyFill="1" applyAlignment="1">
      <alignment vertical="center"/>
    </xf>
    <xf numFmtId="180" fontId="11" fillId="0" borderId="0" xfId="0" applyNumberFormat="1" applyFont="1" applyFill="1" applyAlignment="1">
      <alignment vertical="top"/>
    </xf>
    <xf numFmtId="0" fontId="10" fillId="0" borderId="0" xfId="0" applyFont="1" applyFill="1" applyAlignment="1">
      <alignment vertical="center"/>
    </xf>
    <xf numFmtId="180" fontId="10" fillId="0" borderId="0" xfId="0" applyNumberFormat="1" applyFont="1" applyFill="1" applyAlignment="1">
      <alignment vertical="center"/>
    </xf>
    <xf numFmtId="180" fontId="2" fillId="0" borderId="0" xfId="0" applyNumberFormat="1" applyFont="1" applyFill="1" applyBorder="1" applyAlignment="1">
      <alignment horizontal="right" vertical="top"/>
    </xf>
    <xf numFmtId="180" fontId="2" fillId="0" borderId="1" xfId="0" applyNumberFormat="1" applyFont="1" applyFill="1" applyBorder="1" applyAlignment="1">
      <alignment horizontal="right" vertical="top"/>
    </xf>
    <xf numFmtId="0" fontId="1" fillId="0" borderId="1" xfId="0" applyFont="1" applyFill="1" applyBorder="1" applyAlignment="1">
      <alignment horizontal="left" vertical="top" wrapText="1"/>
    </xf>
    <xf numFmtId="3" fontId="1" fillId="0" borderId="0" xfId="0" applyNumberFormat="1" applyFont="1" applyFill="1" applyBorder="1" applyAlignment="1">
      <alignment vertical="center"/>
    </xf>
    <xf numFmtId="0" fontId="1" fillId="0" borderId="1" xfId="0" applyFont="1" applyFill="1" applyBorder="1" applyAlignment="1">
      <alignment vertical="center"/>
    </xf>
    <xf numFmtId="49" fontId="2" fillId="0" borderId="0" xfId="0" applyNumberFormat="1" applyFont="1" applyFill="1" applyBorder="1" applyAlignment="1">
      <alignment horizontal="right" vertical="top"/>
    </xf>
    <xf numFmtId="3" fontId="2" fillId="0" borderId="0" xfId="0" applyNumberFormat="1" applyFont="1" applyFill="1" applyBorder="1" applyAlignment="1">
      <alignment horizontal="right" vertical="top"/>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3" fontId="7" fillId="0" borderId="0" xfId="0" applyFont="1" applyFill="1" applyBorder="1" applyAlignment="1">
      <alignment horizontal="right" vertical="top"/>
    </xf>
    <xf numFmtId="0" fontId="6" fillId="0" borderId="0" xfId="0" applyFont="1" applyFill="1" applyBorder="1" applyAlignment="1">
      <alignment horizontal="justify" vertical="top" wrapText="1"/>
    </xf>
    <xf numFmtId="49" fontId="7" fillId="0" borderId="0" xfId="0" applyNumberFormat="1" applyFont="1" applyFill="1" applyBorder="1" applyAlignment="1">
      <alignment horizontal="left" vertical="top"/>
    </xf>
    <xf numFmtId="0" fontId="1" fillId="0" borderId="0" xfId="0" applyFont="1" applyFill="1" applyBorder="1" applyAlignment="1">
      <alignment vertical="top"/>
    </xf>
    <xf numFmtId="3" fontId="2" fillId="0" borderId="0" xfId="0" applyNumberFormat="1" applyFont="1" applyFill="1" applyBorder="1" applyAlignment="1">
      <alignment horizontal="right" vertical="top"/>
    </xf>
    <xf numFmtId="3" fontId="2" fillId="0" borderId="0" xfId="0" applyFont="1" applyFill="1" applyBorder="1" applyAlignment="1">
      <alignment horizontal="right" vertical="top"/>
    </xf>
    <xf numFmtId="3" fontId="2" fillId="0" borderId="0" xfId="0" applyNumberFormat="1" applyFont="1" applyAlignment="1">
      <alignment horizontal="right" vertical="top"/>
    </xf>
    <xf numFmtId="3" fontId="2" fillId="0" borderId="0" xfId="0" applyFont="1" applyAlignment="1">
      <alignment horizontal="right" vertical="top"/>
    </xf>
    <xf numFmtId="0" fontId="1" fillId="0" borderId="0" xfId="0" applyFont="1" applyAlignment="1">
      <alignment horizontal="left" vertical="top" wrapText="1"/>
    </xf>
    <xf numFmtId="49" fontId="2" fillId="0" borderId="0" xfId="0" applyNumberFormat="1" applyFont="1" applyAlignment="1">
      <alignment horizontal="left" vertical="top"/>
    </xf>
    <xf numFmtId="180" fontId="2" fillId="0" borderId="0" xfId="0" applyNumberFormat="1" applyFont="1" applyAlignment="1">
      <alignment horizontal="right" vertical="top"/>
    </xf>
    <xf numFmtId="181" fontId="2" fillId="0" borderId="0" xfId="0" applyNumberFormat="1" applyFont="1" applyAlignment="1">
      <alignment horizontal="right" vertical="top"/>
    </xf>
    <xf numFmtId="180" fontId="1" fillId="0" borderId="0" xfId="0" applyNumberFormat="1" applyFont="1" applyAlignment="1">
      <alignment horizontal="right" vertical="top"/>
    </xf>
    <xf numFmtId="0" fontId="1" fillId="0" borderId="1" xfId="0" applyFont="1" applyFill="1" applyBorder="1" applyAlignment="1">
      <alignment vertical="top"/>
    </xf>
    <xf numFmtId="3" fontId="2" fillId="0" borderId="1" xfId="0" applyNumberFormat="1" applyFont="1" applyFill="1" applyBorder="1" applyAlignment="1">
      <alignment horizontal="right" vertical="top"/>
    </xf>
    <xf numFmtId="3" fontId="2" fillId="0" borderId="1" xfId="0" applyFont="1" applyFill="1" applyBorder="1" applyAlignment="1">
      <alignment horizontal="right" vertical="top"/>
    </xf>
    <xf numFmtId="0" fontId="1" fillId="0" borderId="1" xfId="0" applyFont="1" applyFill="1" applyBorder="1" applyAlignment="1">
      <alignment horizontal="justify" vertical="top" wrapText="1"/>
    </xf>
    <xf numFmtId="181" fontId="2" fillId="0" borderId="1" xfId="0" applyNumberFormat="1" applyFont="1" applyBorder="1" applyAlignment="1">
      <alignment horizontal="right" vertical="top"/>
    </xf>
    <xf numFmtId="0" fontId="1" fillId="0" borderId="0" xfId="0" applyFont="1" applyFill="1" applyBorder="1" applyAlignment="1">
      <alignment horizontal="left" vertical="top"/>
    </xf>
    <xf numFmtId="0" fontId="2" fillId="0" borderId="0" xfId="0" applyNumberFormat="1" applyFont="1" applyFill="1" applyBorder="1" applyAlignment="1">
      <alignment horizontal="right" vertical="top"/>
    </xf>
    <xf numFmtId="3" fontId="7" fillId="0" borderId="0" xfId="0" applyFont="1" applyBorder="1" applyAlignment="1">
      <alignment horizontal="right" vertical="top"/>
    </xf>
    <xf numFmtId="0" fontId="6" fillId="0" borderId="0" xfId="0" applyFont="1" applyBorder="1" applyAlignment="1">
      <alignment horizontal="justify" vertical="top" wrapText="1"/>
    </xf>
    <xf numFmtId="49" fontId="7" fillId="0" borderId="0" xfId="0" applyNumberFormat="1" applyFont="1" applyBorder="1" applyAlignment="1">
      <alignment horizontal="left" vertical="top"/>
    </xf>
    <xf numFmtId="3" fontId="2" fillId="0" borderId="0" xfId="0" applyFont="1" applyBorder="1" applyAlignment="1">
      <alignment horizontal="right" vertical="top"/>
    </xf>
    <xf numFmtId="0" fontId="1" fillId="0" borderId="0" xfId="0" applyFont="1" applyBorder="1" applyAlignment="1">
      <alignment horizontal="justify" vertical="top" wrapText="1"/>
    </xf>
    <xf numFmtId="49" fontId="2" fillId="0" borderId="0" xfId="0" applyNumberFormat="1" applyFont="1" applyBorder="1" applyAlignment="1">
      <alignment horizontal="left" vertical="top"/>
    </xf>
    <xf numFmtId="180" fontId="2" fillId="0" borderId="0" xfId="0" applyNumberFormat="1" applyFont="1" applyBorder="1" applyAlignment="1">
      <alignment horizontal="right" vertical="top"/>
    </xf>
    <xf numFmtId="181" fontId="2" fillId="0" borderId="0" xfId="0" applyNumberFormat="1" applyFont="1" applyBorder="1" applyAlignment="1">
      <alignment horizontal="right" vertical="top"/>
    </xf>
    <xf numFmtId="49" fontId="1" fillId="0" borderId="0" xfId="0" applyNumberFormat="1" applyFont="1" applyFill="1" applyBorder="1" applyAlignment="1">
      <alignment vertical="top"/>
    </xf>
    <xf numFmtId="181" fontId="2" fillId="0" borderId="0" xfId="0" applyNumberFormat="1" applyFont="1" applyFill="1" applyBorder="1" applyAlignment="1">
      <alignment horizontal="right" vertical="top"/>
    </xf>
    <xf numFmtId="49" fontId="1" fillId="0" borderId="0" xfId="0" applyNumberFormat="1" applyFont="1" applyFill="1" applyBorder="1" applyAlignment="1">
      <alignment horizontal="left" vertical="top" wrapText="1"/>
    </xf>
    <xf numFmtId="49" fontId="1" fillId="0" borderId="1" xfId="0" applyNumberFormat="1" applyFont="1" applyFill="1" applyBorder="1" applyAlignment="1">
      <alignment vertical="top"/>
    </xf>
    <xf numFmtId="181" fontId="2" fillId="0" borderId="1" xfId="0" applyNumberFormat="1" applyFont="1" applyFill="1" applyBorder="1" applyAlignment="1">
      <alignment horizontal="right" vertical="top"/>
    </xf>
    <xf numFmtId="0" fontId="1" fillId="0" borderId="1" xfId="0" applyFont="1" applyBorder="1" applyAlignment="1">
      <alignment vertical="top"/>
    </xf>
    <xf numFmtId="0" fontId="1" fillId="0" borderId="1" xfId="0" applyFont="1" applyBorder="1" applyAlignment="1">
      <alignment horizontal="left" vertical="top" wrapText="1"/>
    </xf>
    <xf numFmtId="3" fontId="2" fillId="0" borderId="1" xfId="0" applyNumberFormat="1" applyFont="1" applyBorder="1" applyAlignment="1">
      <alignment horizontal="right" vertical="top"/>
    </xf>
    <xf numFmtId="3" fontId="2" fillId="0" borderId="1" xfId="0" applyFont="1" applyBorder="1" applyAlignment="1">
      <alignment horizontal="right" vertical="top"/>
    </xf>
    <xf numFmtId="0" fontId="1" fillId="0" borderId="1" xfId="0" applyFont="1" applyBorder="1" applyAlignment="1">
      <alignment horizontal="justify" vertical="top" wrapText="1"/>
    </xf>
    <xf numFmtId="49" fontId="2" fillId="0" borderId="1" xfId="0" applyNumberFormat="1" applyFont="1" applyBorder="1" applyAlignment="1">
      <alignment horizontal="left" vertical="top"/>
    </xf>
    <xf numFmtId="180" fontId="2" fillId="0" borderId="1" xfId="0" applyNumberFormat="1" applyFont="1" applyBorder="1" applyAlignment="1">
      <alignment horizontal="right" vertical="top"/>
    </xf>
    <xf numFmtId="3" fontId="2" fillId="0" borderId="0" xfId="0" applyFont="1" applyFill="1" applyBorder="1" applyAlignment="1">
      <alignment horizontal="right" vertical="top"/>
    </xf>
    <xf numFmtId="0" fontId="6" fillId="0" borderId="0" xfId="0" applyFont="1" applyBorder="1" applyAlignment="1">
      <alignment horizontal="left" vertical="top" wrapText="1"/>
    </xf>
    <xf numFmtId="0" fontId="0" fillId="0" borderId="1" xfId="0" applyFont="1" applyFill="1" applyBorder="1" applyAlignment="1">
      <alignment vertical="center"/>
    </xf>
    <xf numFmtId="3" fontId="2" fillId="0" borderId="1" xfId="0" applyNumberFormat="1" applyFont="1" applyBorder="1" applyAlignment="1">
      <alignment horizontal="right" vertical="top"/>
    </xf>
    <xf numFmtId="3" fontId="2" fillId="0" borderId="1" xfId="0" applyFont="1" applyBorder="1" applyAlignment="1">
      <alignment horizontal="right" vertical="top"/>
    </xf>
    <xf numFmtId="49" fontId="0" fillId="0" borderId="0" xfId="0" applyNumberFormat="1" applyFont="1" applyFill="1" applyBorder="1" applyAlignment="1">
      <alignment vertical="center"/>
    </xf>
    <xf numFmtId="3" fontId="7" fillId="0" borderId="1" xfId="0" applyFont="1" applyFill="1" applyBorder="1" applyAlignment="1">
      <alignment horizontal="right" vertical="top"/>
    </xf>
    <xf numFmtId="0" fontId="6" fillId="0" borderId="1" xfId="0" applyFont="1" applyFill="1" applyBorder="1" applyAlignment="1">
      <alignment horizontal="left" vertical="top" wrapText="1"/>
    </xf>
    <xf numFmtId="49" fontId="7" fillId="0" borderId="1" xfId="0" applyNumberFormat="1" applyFont="1" applyFill="1" applyBorder="1" applyAlignment="1">
      <alignment horizontal="left" vertical="top"/>
    </xf>
    <xf numFmtId="180" fontId="7" fillId="0" borderId="1" xfId="0" applyNumberFormat="1" applyFont="1" applyFill="1" applyBorder="1" applyAlignment="1">
      <alignment horizontal="right" vertical="top"/>
    </xf>
    <xf numFmtId="0" fontId="0" fillId="0" borderId="0" xfId="0" applyFont="1" applyFill="1" applyAlignment="1">
      <alignment vertical="top"/>
    </xf>
    <xf numFmtId="180" fontId="0" fillId="0" borderId="0" xfId="0" applyNumberFormat="1" applyFont="1" applyFill="1" applyAlignment="1">
      <alignment vertical="top"/>
    </xf>
    <xf numFmtId="180" fontId="0" fillId="0" borderId="0" xfId="0" applyNumberFormat="1" applyFont="1" applyFill="1" applyAlignment="1">
      <alignmen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8" fillId="0" borderId="0" xfId="0" applyFont="1" applyBorder="1" applyAlignment="1">
      <alignment horizontal="distributed" vertical="top"/>
    </xf>
    <xf numFmtId="0" fontId="8" fillId="0" borderId="1" xfId="0" applyFont="1" applyFill="1" applyBorder="1" applyAlignment="1">
      <alignment horizontal="center" vertical="top"/>
    </xf>
    <xf numFmtId="0" fontId="8" fillId="0" borderId="0" xfId="0" applyFont="1" applyFill="1" applyBorder="1" applyAlignment="1">
      <alignment horizontal="distributed" vertical="top"/>
    </xf>
    <xf numFmtId="0" fontId="8" fillId="0" borderId="0" xfId="0" applyFont="1" applyBorder="1" applyAlignment="1">
      <alignment horizontal="center" vertical="top"/>
    </xf>
    <xf numFmtId="0" fontId="8" fillId="0" borderId="0" xfId="0" applyFont="1" applyFill="1" applyBorder="1" applyAlignment="1">
      <alignment horizontal="center" vertical="top"/>
    </xf>
    <xf numFmtId="0" fontId="5" fillId="0" borderId="0" xfId="0" applyFont="1" applyFill="1" applyAlignment="1">
      <alignment horizontal="left"/>
    </xf>
    <xf numFmtId="0" fontId="0" fillId="0" borderId="0" xfId="0" applyFont="1" applyFill="1" applyAlignment="1">
      <alignment vertical="center"/>
    </xf>
    <xf numFmtId="0" fontId="5" fillId="0" borderId="0" xfId="0" applyFont="1" applyFill="1" applyAlignment="1">
      <alignment horizontal="right"/>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 xfId="0" applyFont="1" applyFill="1" applyBorder="1" applyAlignment="1">
      <alignment vertical="center"/>
    </xf>
    <xf numFmtId="0" fontId="0" fillId="0" borderId="10" xfId="0" applyFont="1" applyFill="1" applyBorder="1" applyAlignment="1">
      <alignment vertical="center"/>
    </xf>
    <xf numFmtId="0" fontId="3" fillId="0" borderId="7"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89"/>
  <sheetViews>
    <sheetView tabSelected="1" view="pageBreakPreview" zoomScaleSheetLayoutView="100" workbookViewId="0" topLeftCell="A1">
      <pane xSplit="5" ySplit="6" topLeftCell="K73" activePane="bottomRight" state="frozen"/>
      <selection pane="topLeft" activeCell="A1" sqref="A1"/>
      <selection pane="topRight" activeCell="F1" sqref="F1"/>
      <selection pane="bottomLeft" activeCell="A7" sqref="A7"/>
      <selection pane="bottomRight" activeCell="L76" sqref="L76:N76"/>
    </sheetView>
  </sheetViews>
  <sheetFormatPr defaultColWidth="9.00390625" defaultRowHeight="16.5" customHeight="1"/>
  <cols>
    <col min="1" max="1" width="2.625" style="62" bestFit="1" customWidth="1"/>
    <col min="2" max="2" width="2.625" style="62" hidden="1" customWidth="1"/>
    <col min="3" max="4" width="2.50390625" style="62" customWidth="1"/>
    <col min="5" max="5" width="17.125" style="62" customWidth="1"/>
    <col min="6" max="6" width="13.75390625" style="62" bestFit="1" customWidth="1"/>
    <col min="7" max="7" width="11.25390625" style="62" customWidth="1"/>
    <col min="8" max="8" width="10.50390625" style="62" customWidth="1"/>
    <col min="9" max="10" width="9.625" style="62" customWidth="1"/>
    <col min="11" max="11" width="12.75390625" style="62" customWidth="1"/>
    <col min="12" max="12" width="28.125" style="62" bestFit="1" customWidth="1"/>
    <col min="13" max="13" width="10.875" style="62" customWidth="1"/>
    <col min="14" max="15" width="6.50390625" style="117" customWidth="1"/>
    <col min="16" max="16" width="5.375" style="117" customWidth="1"/>
    <col min="17" max="17" width="10.875" style="62" customWidth="1"/>
    <col min="18" max="18" width="6.625" style="117" customWidth="1"/>
    <col min="19" max="19" width="10.75390625" style="62" customWidth="1"/>
    <col min="20" max="20" width="6.625" style="117" customWidth="1"/>
    <col min="21" max="21" width="9.00390625" style="62" bestFit="1" customWidth="1"/>
    <col min="22" max="22" width="11.25390625" style="62" customWidth="1"/>
    <col min="23" max="242" width="9.00390625" style="62" bestFit="1" customWidth="1"/>
    <col min="243" max="16384" width="9.00390625" style="62" customWidth="1"/>
  </cols>
  <sheetData>
    <row r="1" spans="5:20" s="1" customFormat="1" ht="30" customHeight="1">
      <c r="E1" s="127" t="s">
        <v>0</v>
      </c>
      <c r="F1" s="127"/>
      <c r="G1" s="127"/>
      <c r="H1" s="127"/>
      <c r="I1" s="127"/>
      <c r="J1" s="127"/>
      <c r="K1" s="127"/>
      <c r="L1" s="125" t="s">
        <v>154</v>
      </c>
      <c r="M1" s="125"/>
      <c r="N1" s="125"/>
      <c r="O1" s="125"/>
      <c r="P1" s="125"/>
      <c r="Q1" s="125"/>
      <c r="R1" s="126"/>
      <c r="S1" s="126"/>
      <c r="T1" s="126"/>
    </row>
    <row r="2" spans="5:20" ht="21" customHeight="1">
      <c r="E2" s="12"/>
      <c r="F2" s="3"/>
      <c r="G2" s="3"/>
      <c r="H2" s="3"/>
      <c r="I2" s="3"/>
      <c r="J2" s="3"/>
      <c r="K2" s="3"/>
      <c r="L2" s="3"/>
      <c r="M2" s="3"/>
      <c r="N2" s="23"/>
      <c r="O2" s="23"/>
      <c r="P2" s="23"/>
      <c r="Q2" s="2"/>
      <c r="R2" s="28"/>
      <c r="S2" s="4"/>
      <c r="T2" s="29" t="s">
        <v>1</v>
      </c>
    </row>
    <row r="3" spans="1:20" ht="18" customHeight="1">
      <c r="A3" s="139" t="s">
        <v>208</v>
      </c>
      <c r="B3" s="140"/>
      <c r="C3" s="140"/>
      <c r="D3" s="140"/>
      <c r="E3" s="141"/>
      <c r="F3" s="128" t="s">
        <v>2</v>
      </c>
      <c r="G3" s="129"/>
      <c r="H3" s="129"/>
      <c r="I3" s="129"/>
      <c r="J3" s="129"/>
      <c r="K3" s="129"/>
      <c r="L3" s="129" t="s">
        <v>3</v>
      </c>
      <c r="M3" s="129"/>
      <c r="N3" s="129"/>
      <c r="O3" s="129"/>
      <c r="P3" s="133"/>
      <c r="Q3" s="128" t="s">
        <v>4</v>
      </c>
      <c r="R3" s="129"/>
      <c r="S3" s="129"/>
      <c r="T3" s="129"/>
    </row>
    <row r="4" spans="1:20" ht="18" customHeight="1">
      <c r="A4" s="142"/>
      <c r="B4" s="142"/>
      <c r="C4" s="142"/>
      <c r="D4" s="142"/>
      <c r="E4" s="143"/>
      <c r="F4" s="130" t="s">
        <v>5</v>
      </c>
      <c r="G4" s="128" t="s">
        <v>6</v>
      </c>
      <c r="H4" s="129"/>
      <c r="I4" s="129"/>
      <c r="J4" s="129"/>
      <c r="K4" s="133"/>
      <c r="L4" s="130" t="s">
        <v>7</v>
      </c>
      <c r="M4" s="118" t="s">
        <v>8</v>
      </c>
      <c r="N4" s="24" t="s">
        <v>9</v>
      </c>
      <c r="O4" s="24" t="s">
        <v>10</v>
      </c>
      <c r="P4" s="24" t="s">
        <v>11</v>
      </c>
      <c r="Q4" s="128" t="s">
        <v>12</v>
      </c>
      <c r="R4" s="133"/>
      <c r="S4" s="128" t="s">
        <v>13</v>
      </c>
      <c r="T4" s="129"/>
    </row>
    <row r="5" spans="1:20" ht="18" customHeight="1">
      <c r="A5" s="142"/>
      <c r="B5" s="142"/>
      <c r="C5" s="142"/>
      <c r="D5" s="142"/>
      <c r="E5" s="143"/>
      <c r="F5" s="131"/>
      <c r="G5" s="136" t="s">
        <v>14</v>
      </c>
      <c r="H5" s="137"/>
      <c r="I5" s="137"/>
      <c r="J5" s="138"/>
      <c r="K5" s="130" t="s">
        <v>15</v>
      </c>
      <c r="L5" s="134"/>
      <c r="M5" s="119"/>
      <c r="N5" s="25" t="s">
        <v>16</v>
      </c>
      <c r="O5" s="25" t="s">
        <v>17</v>
      </c>
      <c r="P5" s="25" t="s">
        <v>18</v>
      </c>
      <c r="Q5" s="130" t="s">
        <v>19</v>
      </c>
      <c r="R5" s="24" t="s">
        <v>20</v>
      </c>
      <c r="S5" s="130" t="s">
        <v>19</v>
      </c>
      <c r="T5" s="30" t="s">
        <v>20</v>
      </c>
    </row>
    <row r="6" spans="1:22" ht="33" customHeight="1">
      <c r="A6" s="144"/>
      <c r="B6" s="144"/>
      <c r="C6" s="144"/>
      <c r="D6" s="144"/>
      <c r="E6" s="145"/>
      <c r="F6" s="132"/>
      <c r="G6" s="8" t="s">
        <v>21</v>
      </c>
      <c r="H6" s="9" t="s">
        <v>22</v>
      </c>
      <c r="I6" s="10" t="s">
        <v>23</v>
      </c>
      <c r="J6" s="5" t="s">
        <v>24</v>
      </c>
      <c r="K6" s="132"/>
      <c r="L6" s="135"/>
      <c r="M6" s="146"/>
      <c r="N6" s="26" t="s">
        <v>25</v>
      </c>
      <c r="O6" s="26" t="s">
        <v>25</v>
      </c>
      <c r="P6" s="26" t="s">
        <v>26</v>
      </c>
      <c r="Q6" s="132"/>
      <c r="R6" s="26" t="s">
        <v>27</v>
      </c>
      <c r="S6" s="132"/>
      <c r="T6" s="31" t="s">
        <v>27</v>
      </c>
      <c r="V6" s="62" t="s">
        <v>203</v>
      </c>
    </row>
    <row r="7" spans="1:20" s="64" customFormat="1" ht="4.5" customHeight="1">
      <c r="A7" s="63"/>
      <c r="B7" s="63"/>
      <c r="C7" s="63"/>
      <c r="D7" s="63"/>
      <c r="E7" s="63"/>
      <c r="F7" s="20"/>
      <c r="G7" s="20"/>
      <c r="H7" s="19"/>
      <c r="I7" s="20"/>
      <c r="J7" s="20"/>
      <c r="K7" s="20"/>
      <c r="M7" s="19"/>
      <c r="N7" s="27"/>
      <c r="O7" s="27"/>
      <c r="P7" s="27"/>
      <c r="Q7" s="20"/>
      <c r="R7" s="27"/>
      <c r="S7" s="20"/>
      <c r="T7" s="27"/>
    </row>
    <row r="8" spans="1:22" s="6" customFormat="1" ht="19.5" customHeight="1">
      <c r="A8" s="124" t="s">
        <v>145</v>
      </c>
      <c r="B8" s="124"/>
      <c r="C8" s="124"/>
      <c r="D8" s="124"/>
      <c r="E8" s="124"/>
      <c r="F8" s="34">
        <v>816745</v>
      </c>
      <c r="G8" s="34">
        <v>816745</v>
      </c>
      <c r="H8" s="65"/>
      <c r="I8" s="65"/>
      <c r="J8" s="65"/>
      <c r="K8" s="65"/>
      <c r="L8" s="66" t="s">
        <v>28</v>
      </c>
      <c r="M8" s="67" t="s">
        <v>28</v>
      </c>
      <c r="N8" s="45" t="s">
        <v>28</v>
      </c>
      <c r="O8" s="45" t="s">
        <v>28</v>
      </c>
      <c r="P8" s="45" t="s">
        <v>28</v>
      </c>
      <c r="Q8" s="34">
        <v>394265</v>
      </c>
      <c r="R8" s="45">
        <f aca="true" t="shared" si="0" ref="R8:R71">ROUND(Q8/F8*100,2)</f>
        <v>48.27</v>
      </c>
      <c r="S8" s="34">
        <v>394265</v>
      </c>
      <c r="T8" s="45">
        <v>48.27</v>
      </c>
      <c r="V8" s="58">
        <f>F8-SUM(G8:K8)</f>
        <v>0</v>
      </c>
    </row>
    <row r="9" spans="1:22" s="6" customFormat="1" ht="19.5" customHeight="1">
      <c r="A9" s="122" t="s">
        <v>29</v>
      </c>
      <c r="B9" s="122"/>
      <c r="C9" s="122"/>
      <c r="D9" s="122"/>
      <c r="E9" s="122"/>
      <c r="F9" s="34">
        <v>816745</v>
      </c>
      <c r="G9" s="34">
        <v>816745</v>
      </c>
      <c r="H9" s="65"/>
      <c r="I9" s="65"/>
      <c r="J9" s="65"/>
      <c r="K9" s="65"/>
      <c r="L9" s="66" t="s">
        <v>28</v>
      </c>
      <c r="M9" s="67" t="s">
        <v>28</v>
      </c>
      <c r="N9" s="45" t="s">
        <v>28</v>
      </c>
      <c r="O9" s="45" t="s">
        <v>28</v>
      </c>
      <c r="P9" s="45" t="s">
        <v>28</v>
      </c>
      <c r="Q9" s="34">
        <v>394265</v>
      </c>
      <c r="R9" s="45">
        <f t="shared" si="0"/>
        <v>48.27</v>
      </c>
      <c r="S9" s="34">
        <v>394265</v>
      </c>
      <c r="T9" s="45">
        <v>48.27</v>
      </c>
      <c r="V9" s="58">
        <f aca="true" t="shared" si="1" ref="V9:V72">F9-SUM(G9:K9)</f>
        <v>0</v>
      </c>
    </row>
    <row r="10" spans="1:22" s="6" customFormat="1" ht="19.5" customHeight="1">
      <c r="A10" s="13"/>
      <c r="B10" s="13"/>
      <c r="C10" s="68" t="s">
        <v>30</v>
      </c>
      <c r="D10" s="13"/>
      <c r="E10" s="17"/>
      <c r="F10" s="69">
        <v>816745</v>
      </c>
      <c r="G10" s="69">
        <v>816745</v>
      </c>
      <c r="H10" s="70" t="s">
        <v>28</v>
      </c>
      <c r="I10" s="70" t="s">
        <v>28</v>
      </c>
      <c r="J10" s="70" t="s">
        <v>28</v>
      </c>
      <c r="K10" s="70" t="s">
        <v>28</v>
      </c>
      <c r="L10" s="18" t="s">
        <v>28</v>
      </c>
      <c r="M10" s="43" t="s">
        <v>28</v>
      </c>
      <c r="N10" s="55" t="s">
        <v>28</v>
      </c>
      <c r="O10" s="55" t="s">
        <v>28</v>
      </c>
      <c r="P10" s="55" t="s">
        <v>28</v>
      </c>
      <c r="Q10" s="69">
        <v>394265</v>
      </c>
      <c r="R10" s="55">
        <f t="shared" si="0"/>
        <v>48.27</v>
      </c>
      <c r="S10" s="69">
        <v>394265</v>
      </c>
      <c r="T10" s="41">
        <v>48.27</v>
      </c>
      <c r="V10" s="58">
        <f t="shared" si="1"/>
        <v>0</v>
      </c>
    </row>
    <row r="11" spans="1:22" s="6" customFormat="1" ht="19.5" customHeight="1">
      <c r="A11" s="13"/>
      <c r="B11" s="13"/>
      <c r="C11" s="37"/>
      <c r="D11" s="68" t="s">
        <v>35</v>
      </c>
      <c r="E11" s="17" t="s">
        <v>50</v>
      </c>
      <c r="F11" s="71">
        <v>603480</v>
      </c>
      <c r="G11" s="71">
        <v>603480</v>
      </c>
      <c r="H11" s="72" t="s">
        <v>28</v>
      </c>
      <c r="I11" s="72" t="s">
        <v>28</v>
      </c>
      <c r="J11" s="72" t="s">
        <v>28</v>
      </c>
      <c r="K11" s="72" t="s">
        <v>28</v>
      </c>
      <c r="L11" s="73" t="s">
        <v>28</v>
      </c>
      <c r="M11" s="74" t="s">
        <v>285</v>
      </c>
      <c r="N11" s="75" t="s">
        <v>28</v>
      </c>
      <c r="O11" s="75" t="s">
        <v>28</v>
      </c>
      <c r="P11" s="75" t="s">
        <v>28</v>
      </c>
      <c r="Q11" s="71">
        <v>181000</v>
      </c>
      <c r="R11" s="55">
        <f t="shared" si="0"/>
        <v>29.99</v>
      </c>
      <c r="S11" s="71">
        <v>181000</v>
      </c>
      <c r="T11" s="75">
        <v>29.99</v>
      </c>
      <c r="V11" s="58">
        <f t="shared" si="1"/>
        <v>0</v>
      </c>
    </row>
    <row r="12" spans="1:22" s="6" customFormat="1" ht="19.5" customHeight="1">
      <c r="A12" s="13"/>
      <c r="B12" s="13"/>
      <c r="C12" s="37"/>
      <c r="D12" s="68" t="s">
        <v>37</v>
      </c>
      <c r="E12" s="17" t="s">
        <v>31</v>
      </c>
      <c r="F12" s="71">
        <v>213265</v>
      </c>
      <c r="G12" s="71">
        <v>213265</v>
      </c>
      <c r="H12" s="72" t="s">
        <v>28</v>
      </c>
      <c r="I12" s="72" t="s">
        <v>28</v>
      </c>
      <c r="J12" s="72" t="s">
        <v>28</v>
      </c>
      <c r="K12" s="72" t="s">
        <v>28</v>
      </c>
      <c r="L12" s="73" t="s">
        <v>28</v>
      </c>
      <c r="M12" s="74" t="s">
        <v>156</v>
      </c>
      <c r="N12" s="75" t="s">
        <v>28</v>
      </c>
      <c r="O12" s="75" t="s">
        <v>28</v>
      </c>
      <c r="P12" s="75" t="s">
        <v>28</v>
      </c>
      <c r="Q12" s="71">
        <v>213265</v>
      </c>
      <c r="R12" s="76">
        <v>100</v>
      </c>
      <c r="S12" s="71">
        <v>213265</v>
      </c>
      <c r="T12" s="76">
        <v>100</v>
      </c>
      <c r="V12" s="58">
        <f t="shared" si="1"/>
        <v>0</v>
      </c>
    </row>
    <row r="13" spans="1:22" s="6" customFormat="1" ht="19.5" customHeight="1">
      <c r="A13" s="124" t="s">
        <v>211</v>
      </c>
      <c r="B13" s="124"/>
      <c r="C13" s="124"/>
      <c r="D13" s="124"/>
      <c r="E13" s="124"/>
      <c r="F13" s="34">
        <f aca="true" t="shared" si="2" ref="F13:K13">+F14+F16+F28+F48+F55</f>
        <v>1352178447</v>
      </c>
      <c r="G13" s="34">
        <f t="shared" si="2"/>
        <v>144144708</v>
      </c>
      <c r="H13" s="34">
        <f t="shared" si="2"/>
        <v>186440</v>
      </c>
      <c r="I13" s="34">
        <f t="shared" si="2"/>
        <v>34236057</v>
      </c>
      <c r="J13" s="34">
        <f t="shared" si="2"/>
        <v>1045000</v>
      </c>
      <c r="K13" s="34">
        <f t="shared" si="2"/>
        <v>1172566242</v>
      </c>
      <c r="L13" s="66" t="s">
        <v>28</v>
      </c>
      <c r="M13" s="67" t="s">
        <v>28</v>
      </c>
      <c r="N13" s="45" t="s">
        <v>28</v>
      </c>
      <c r="O13" s="45" t="s">
        <v>28</v>
      </c>
      <c r="P13" s="45" t="s">
        <v>28</v>
      </c>
      <c r="Q13" s="34">
        <f>+Q14+Q16+Q28+Q48+Q55</f>
        <v>171300247</v>
      </c>
      <c r="R13" s="45">
        <f t="shared" si="0"/>
        <v>12.67</v>
      </c>
      <c r="S13" s="34">
        <f>+S14+S16+S28+S48+S55</f>
        <v>705821987</v>
      </c>
      <c r="T13" s="45">
        <f>ROUND(S13/F13*100,2)</f>
        <v>52.2</v>
      </c>
      <c r="V13" s="58">
        <f t="shared" si="1"/>
        <v>0</v>
      </c>
    </row>
    <row r="14" spans="1:22" s="6" customFormat="1" ht="19.5" customHeight="1">
      <c r="A14" s="122" t="s">
        <v>32</v>
      </c>
      <c r="B14" s="122"/>
      <c r="C14" s="122"/>
      <c r="D14" s="122"/>
      <c r="E14" s="122"/>
      <c r="F14" s="34">
        <v>873568</v>
      </c>
      <c r="G14" s="34">
        <v>873568</v>
      </c>
      <c r="H14" s="65"/>
      <c r="I14" s="65"/>
      <c r="J14" s="65"/>
      <c r="K14" s="65"/>
      <c r="L14" s="66" t="s">
        <v>28</v>
      </c>
      <c r="M14" s="67" t="s">
        <v>28</v>
      </c>
      <c r="N14" s="45" t="s">
        <v>28</v>
      </c>
      <c r="O14" s="45" t="s">
        <v>28</v>
      </c>
      <c r="P14" s="45" t="s">
        <v>28</v>
      </c>
      <c r="Q14" s="34">
        <v>873568</v>
      </c>
      <c r="R14" s="32">
        <v>100</v>
      </c>
      <c r="S14" s="34">
        <v>873568</v>
      </c>
      <c r="T14" s="32">
        <v>100</v>
      </c>
      <c r="V14" s="58">
        <f t="shared" si="1"/>
        <v>0</v>
      </c>
    </row>
    <row r="15" spans="1:22" s="6" customFormat="1" ht="19.5" customHeight="1">
      <c r="A15" s="13"/>
      <c r="B15" s="13"/>
      <c r="C15" s="68" t="s">
        <v>30</v>
      </c>
      <c r="D15" s="13"/>
      <c r="E15" s="17"/>
      <c r="F15" s="71">
        <v>873568</v>
      </c>
      <c r="G15" s="71">
        <v>873568</v>
      </c>
      <c r="H15" s="72"/>
      <c r="I15" s="72"/>
      <c r="J15" s="72"/>
      <c r="K15" s="72"/>
      <c r="L15" s="73" t="s">
        <v>28</v>
      </c>
      <c r="M15" s="74" t="s">
        <v>156</v>
      </c>
      <c r="N15" s="77" t="s">
        <v>28</v>
      </c>
      <c r="O15" s="77" t="s">
        <v>28</v>
      </c>
      <c r="P15" s="77" t="s">
        <v>28</v>
      </c>
      <c r="Q15" s="71">
        <v>873568</v>
      </c>
      <c r="R15" s="76">
        <v>100</v>
      </c>
      <c r="S15" s="71">
        <v>873568</v>
      </c>
      <c r="T15" s="76">
        <v>100</v>
      </c>
      <c r="V15" s="58">
        <f t="shared" si="1"/>
        <v>0</v>
      </c>
    </row>
    <row r="16" spans="1:22" s="6" customFormat="1" ht="19.5" customHeight="1">
      <c r="A16" s="122" t="s">
        <v>33</v>
      </c>
      <c r="B16" s="122"/>
      <c r="C16" s="122"/>
      <c r="D16" s="122"/>
      <c r="E16" s="122"/>
      <c r="F16" s="34">
        <f>F17+F25</f>
        <v>125057675</v>
      </c>
      <c r="G16" s="34">
        <f>G17+G25</f>
        <v>32597848</v>
      </c>
      <c r="H16" s="34">
        <f>H17+H25</f>
        <v>186440</v>
      </c>
      <c r="I16" s="65"/>
      <c r="J16" s="65"/>
      <c r="K16" s="34">
        <f>K17+K25</f>
        <v>92273387</v>
      </c>
      <c r="L16" s="66" t="s">
        <v>28</v>
      </c>
      <c r="M16" s="67" t="s">
        <v>28</v>
      </c>
      <c r="N16" s="45" t="s">
        <v>28</v>
      </c>
      <c r="O16" s="45" t="s">
        <v>28</v>
      </c>
      <c r="P16" s="45" t="s">
        <v>28</v>
      </c>
      <c r="Q16" s="34">
        <f>Q17+Q25</f>
        <v>19516512</v>
      </c>
      <c r="R16" s="45">
        <f>ROUND(Q16/F16*100,2)</f>
        <v>15.61</v>
      </c>
      <c r="S16" s="34">
        <f>S17+S25</f>
        <v>30441417</v>
      </c>
      <c r="T16" s="45">
        <f>ROUND(S16/F16*100,2)</f>
        <v>24.34</v>
      </c>
      <c r="V16" s="58">
        <f t="shared" si="1"/>
        <v>0</v>
      </c>
    </row>
    <row r="17" spans="1:22" s="6" customFormat="1" ht="19.5" customHeight="1">
      <c r="A17" s="13"/>
      <c r="B17" s="13"/>
      <c r="C17" s="68" t="s">
        <v>34</v>
      </c>
      <c r="D17" s="13"/>
      <c r="E17" s="17"/>
      <c r="F17" s="69">
        <f>SUM(F18:F24)</f>
        <v>109527665</v>
      </c>
      <c r="G17" s="69">
        <f>SUM(G18:G24)</f>
        <v>23354278</v>
      </c>
      <c r="H17" s="70"/>
      <c r="I17" s="70"/>
      <c r="J17" s="70"/>
      <c r="K17" s="69">
        <f>SUM(K18:K24)</f>
        <v>86173387</v>
      </c>
      <c r="L17" s="18" t="s">
        <v>28</v>
      </c>
      <c r="M17" s="43" t="s">
        <v>28</v>
      </c>
      <c r="N17" s="55" t="s">
        <v>28</v>
      </c>
      <c r="O17" s="55" t="s">
        <v>28</v>
      </c>
      <c r="P17" s="55" t="s">
        <v>28</v>
      </c>
      <c r="Q17" s="69">
        <f>SUM(Q18:Q24)</f>
        <v>9614870</v>
      </c>
      <c r="R17" s="55">
        <f t="shared" si="0"/>
        <v>8.78</v>
      </c>
      <c r="S17" s="69">
        <f>SUM(S18:S24)</f>
        <v>18471238</v>
      </c>
      <c r="T17" s="55">
        <f>ROUND(S17/F17*100,2)</f>
        <v>16.86</v>
      </c>
      <c r="V17" s="58">
        <f t="shared" si="1"/>
        <v>0</v>
      </c>
    </row>
    <row r="18" spans="1:22" s="6" customFormat="1" ht="42" customHeight="1">
      <c r="A18" s="13"/>
      <c r="B18" s="13"/>
      <c r="C18" s="13"/>
      <c r="D18" s="68" t="s">
        <v>35</v>
      </c>
      <c r="E18" s="18" t="s">
        <v>212</v>
      </c>
      <c r="F18" s="69">
        <v>18210934</v>
      </c>
      <c r="G18" s="69">
        <v>3687087</v>
      </c>
      <c r="H18" s="70" t="s">
        <v>28</v>
      </c>
      <c r="I18" s="70" t="s">
        <v>28</v>
      </c>
      <c r="J18" s="70" t="s">
        <v>28</v>
      </c>
      <c r="K18" s="69">
        <v>14523847</v>
      </c>
      <c r="L18" s="18" t="s">
        <v>157</v>
      </c>
      <c r="M18" s="43" t="s">
        <v>38</v>
      </c>
      <c r="N18" s="55">
        <v>3.39</v>
      </c>
      <c r="O18" s="55">
        <v>17.6</v>
      </c>
      <c r="P18" s="55">
        <v>5.92</v>
      </c>
      <c r="Q18" s="69">
        <v>1369665</v>
      </c>
      <c r="R18" s="55">
        <f t="shared" si="0"/>
        <v>7.52</v>
      </c>
      <c r="S18" s="69">
        <v>1808012</v>
      </c>
      <c r="T18" s="55">
        <f>ROUND(S18/F18*100,2)</f>
        <v>9.93</v>
      </c>
      <c r="V18" s="58">
        <f t="shared" si="1"/>
        <v>0</v>
      </c>
    </row>
    <row r="19" spans="1:22" s="6" customFormat="1" ht="57.75" customHeight="1">
      <c r="A19" s="13"/>
      <c r="B19" s="13"/>
      <c r="C19" s="13"/>
      <c r="D19" s="68" t="s">
        <v>37</v>
      </c>
      <c r="E19" s="18" t="s">
        <v>213</v>
      </c>
      <c r="F19" s="69">
        <v>38462015</v>
      </c>
      <c r="G19" s="69">
        <v>7820321</v>
      </c>
      <c r="H19" s="70" t="s">
        <v>28</v>
      </c>
      <c r="I19" s="70" t="s">
        <v>28</v>
      </c>
      <c r="J19" s="70" t="s">
        <v>28</v>
      </c>
      <c r="K19" s="69">
        <v>30641694</v>
      </c>
      <c r="L19" s="18" t="s">
        <v>158</v>
      </c>
      <c r="M19" s="43" t="s">
        <v>48</v>
      </c>
      <c r="N19" s="55">
        <v>4.45</v>
      </c>
      <c r="O19" s="55" t="s">
        <v>28</v>
      </c>
      <c r="P19" s="55">
        <v>15</v>
      </c>
      <c r="Q19" s="70" t="s">
        <v>28</v>
      </c>
      <c r="R19" s="55"/>
      <c r="S19" s="69">
        <v>1361746</v>
      </c>
      <c r="T19" s="55">
        <f aca="true" t="shared" si="3" ref="T19:T26">ROUND(S19/F19*100,2)</f>
        <v>3.54</v>
      </c>
      <c r="V19" s="58">
        <f t="shared" si="1"/>
        <v>0</v>
      </c>
    </row>
    <row r="20" spans="1:22" s="6" customFormat="1" ht="45" customHeight="1">
      <c r="A20" s="13"/>
      <c r="B20" s="13"/>
      <c r="C20" s="13"/>
      <c r="D20" s="68" t="s">
        <v>39</v>
      </c>
      <c r="E20" s="18" t="s">
        <v>214</v>
      </c>
      <c r="F20" s="69">
        <v>6662829</v>
      </c>
      <c r="G20" s="69">
        <v>1517466</v>
      </c>
      <c r="H20" s="70" t="s">
        <v>28</v>
      </c>
      <c r="I20" s="70" t="s">
        <v>28</v>
      </c>
      <c r="J20" s="70" t="s">
        <v>28</v>
      </c>
      <c r="K20" s="69">
        <v>5145363</v>
      </c>
      <c r="L20" s="18" t="s">
        <v>159</v>
      </c>
      <c r="M20" s="43" t="s">
        <v>45</v>
      </c>
      <c r="N20" s="55">
        <v>4.16</v>
      </c>
      <c r="O20" s="55" t="s">
        <v>28</v>
      </c>
      <c r="P20" s="55">
        <v>15</v>
      </c>
      <c r="Q20" s="69">
        <v>3117187</v>
      </c>
      <c r="R20" s="55">
        <f t="shared" si="0"/>
        <v>46.78</v>
      </c>
      <c r="S20" s="69">
        <v>6635171</v>
      </c>
      <c r="T20" s="55">
        <f t="shared" si="3"/>
        <v>99.58</v>
      </c>
      <c r="V20" s="58">
        <f t="shared" si="1"/>
        <v>0</v>
      </c>
    </row>
    <row r="21" spans="1:22" s="6" customFormat="1" ht="70.5" customHeight="1">
      <c r="A21" s="13"/>
      <c r="B21" s="13"/>
      <c r="C21" s="13"/>
      <c r="D21" s="68" t="s">
        <v>41</v>
      </c>
      <c r="E21" s="18" t="s">
        <v>215</v>
      </c>
      <c r="F21" s="69">
        <v>20502108</v>
      </c>
      <c r="G21" s="69">
        <v>4100422</v>
      </c>
      <c r="H21" s="70" t="s">
        <v>28</v>
      </c>
      <c r="I21" s="70" t="s">
        <v>28</v>
      </c>
      <c r="J21" s="70" t="s">
        <v>28</v>
      </c>
      <c r="K21" s="69">
        <v>16401686</v>
      </c>
      <c r="L21" s="18" t="s">
        <v>160</v>
      </c>
      <c r="M21" s="43" t="s">
        <v>40</v>
      </c>
      <c r="N21" s="55">
        <v>3.21</v>
      </c>
      <c r="O21" s="55">
        <v>4.55</v>
      </c>
      <c r="P21" s="55">
        <v>14.14</v>
      </c>
      <c r="Q21" s="69">
        <v>2272945</v>
      </c>
      <c r="R21" s="55">
        <f t="shared" si="0"/>
        <v>11.09</v>
      </c>
      <c r="S21" s="69">
        <v>3863319</v>
      </c>
      <c r="T21" s="55">
        <f t="shared" si="3"/>
        <v>18.84</v>
      </c>
      <c r="V21" s="58">
        <f t="shared" si="1"/>
        <v>0</v>
      </c>
    </row>
    <row r="22" spans="1:22" s="6" customFormat="1" ht="45.75" customHeight="1">
      <c r="A22" s="13"/>
      <c r="B22" s="13"/>
      <c r="C22" s="13"/>
      <c r="D22" s="68" t="s">
        <v>43</v>
      </c>
      <c r="E22" s="18" t="s">
        <v>216</v>
      </c>
      <c r="F22" s="69">
        <v>2673743</v>
      </c>
      <c r="G22" s="69">
        <v>573743</v>
      </c>
      <c r="H22" s="70" t="s">
        <v>28</v>
      </c>
      <c r="I22" s="70" t="s">
        <v>28</v>
      </c>
      <c r="J22" s="70" t="s">
        <v>28</v>
      </c>
      <c r="K22" s="69">
        <v>2100000</v>
      </c>
      <c r="L22" s="18" t="s">
        <v>161</v>
      </c>
      <c r="M22" s="43" t="s">
        <v>36</v>
      </c>
      <c r="N22" s="55">
        <v>3.88</v>
      </c>
      <c r="O22" s="55">
        <v>8.59</v>
      </c>
      <c r="P22" s="55">
        <v>13.9</v>
      </c>
      <c r="Q22" s="69">
        <v>230000</v>
      </c>
      <c r="R22" s="55">
        <f t="shared" si="0"/>
        <v>8.6</v>
      </c>
      <c r="S22" s="69">
        <v>460860</v>
      </c>
      <c r="T22" s="55">
        <f t="shared" si="3"/>
        <v>17.24</v>
      </c>
      <c r="V22" s="58">
        <f t="shared" si="1"/>
        <v>0</v>
      </c>
    </row>
    <row r="23" spans="1:22" s="6" customFormat="1" ht="57.75" customHeight="1">
      <c r="A23" s="13"/>
      <c r="B23" s="13"/>
      <c r="C23" s="13"/>
      <c r="D23" s="68" t="s">
        <v>44</v>
      </c>
      <c r="E23" s="18" t="s">
        <v>217</v>
      </c>
      <c r="F23" s="69">
        <v>18481796</v>
      </c>
      <c r="G23" s="69">
        <v>4580140</v>
      </c>
      <c r="H23" s="70" t="s">
        <v>28</v>
      </c>
      <c r="I23" s="70" t="s">
        <v>28</v>
      </c>
      <c r="J23" s="70" t="s">
        <v>28</v>
      </c>
      <c r="K23" s="69">
        <v>13901656</v>
      </c>
      <c r="L23" s="18" t="s">
        <v>162</v>
      </c>
      <c r="M23" s="43" t="s">
        <v>42</v>
      </c>
      <c r="N23" s="55">
        <v>3.98</v>
      </c>
      <c r="O23" s="55">
        <v>7.27</v>
      </c>
      <c r="P23" s="55">
        <v>15.71</v>
      </c>
      <c r="Q23" s="69">
        <v>2155128</v>
      </c>
      <c r="R23" s="55">
        <f t="shared" si="0"/>
        <v>11.66</v>
      </c>
      <c r="S23" s="69">
        <v>3302202</v>
      </c>
      <c r="T23" s="55">
        <f t="shared" si="3"/>
        <v>17.87</v>
      </c>
      <c r="V23" s="58">
        <f t="shared" si="1"/>
        <v>0</v>
      </c>
    </row>
    <row r="24" spans="1:22" s="6" customFormat="1" ht="45" customHeight="1">
      <c r="A24" s="13"/>
      <c r="B24" s="13"/>
      <c r="C24" s="13"/>
      <c r="D24" s="68" t="s">
        <v>46</v>
      </c>
      <c r="E24" s="18" t="s">
        <v>218</v>
      </c>
      <c r="F24" s="69">
        <v>4534240</v>
      </c>
      <c r="G24" s="69">
        <v>1075099</v>
      </c>
      <c r="H24" s="70" t="s">
        <v>28</v>
      </c>
      <c r="I24" s="70" t="s">
        <v>28</v>
      </c>
      <c r="J24" s="70" t="s">
        <v>28</v>
      </c>
      <c r="K24" s="69">
        <v>3459141</v>
      </c>
      <c r="L24" s="18" t="s">
        <v>163</v>
      </c>
      <c r="M24" s="43" t="s">
        <v>36</v>
      </c>
      <c r="N24" s="55">
        <v>3.88</v>
      </c>
      <c r="O24" s="55">
        <v>7.16</v>
      </c>
      <c r="P24" s="55">
        <v>12.19</v>
      </c>
      <c r="Q24" s="69">
        <v>469945</v>
      </c>
      <c r="R24" s="55">
        <f t="shared" si="0"/>
        <v>10.36</v>
      </c>
      <c r="S24" s="69">
        <v>1039928</v>
      </c>
      <c r="T24" s="55">
        <f t="shared" si="3"/>
        <v>22.94</v>
      </c>
      <c r="V24" s="58">
        <f t="shared" si="1"/>
        <v>0</v>
      </c>
    </row>
    <row r="25" spans="1:22" s="6" customFormat="1" ht="19.5" customHeight="1">
      <c r="A25" s="13"/>
      <c r="B25" s="13"/>
      <c r="C25" s="68" t="s">
        <v>49</v>
      </c>
      <c r="D25" s="13"/>
      <c r="E25" s="17"/>
      <c r="F25" s="69">
        <v>15530010</v>
      </c>
      <c r="G25" s="69">
        <v>9243570</v>
      </c>
      <c r="H25" s="69">
        <v>186440</v>
      </c>
      <c r="I25" s="70" t="s">
        <v>28</v>
      </c>
      <c r="J25" s="70" t="s">
        <v>28</v>
      </c>
      <c r="K25" s="69">
        <v>6100000</v>
      </c>
      <c r="L25" s="18" t="s">
        <v>28</v>
      </c>
      <c r="M25" s="43" t="s">
        <v>28</v>
      </c>
      <c r="N25" s="55" t="s">
        <v>28</v>
      </c>
      <c r="O25" s="55" t="s">
        <v>28</v>
      </c>
      <c r="P25" s="55" t="s">
        <v>28</v>
      </c>
      <c r="Q25" s="69">
        <v>9901642</v>
      </c>
      <c r="R25" s="55">
        <f t="shared" si="0"/>
        <v>63.76</v>
      </c>
      <c r="S25" s="69">
        <v>11970179</v>
      </c>
      <c r="T25" s="55">
        <f t="shared" si="3"/>
        <v>77.08</v>
      </c>
      <c r="V25" s="58">
        <f t="shared" si="1"/>
        <v>0</v>
      </c>
    </row>
    <row r="26" spans="1:22" s="6" customFormat="1" ht="19.5" customHeight="1">
      <c r="A26" s="13"/>
      <c r="B26" s="13"/>
      <c r="C26" s="13"/>
      <c r="D26" s="68" t="s">
        <v>35</v>
      </c>
      <c r="E26" s="17" t="s">
        <v>50</v>
      </c>
      <c r="F26" s="69">
        <v>8943348</v>
      </c>
      <c r="G26" s="69">
        <v>2843348</v>
      </c>
      <c r="H26" s="70" t="s">
        <v>28</v>
      </c>
      <c r="I26" s="70" t="s">
        <v>28</v>
      </c>
      <c r="J26" s="70" t="s">
        <v>28</v>
      </c>
      <c r="K26" s="69">
        <v>6100000</v>
      </c>
      <c r="L26" s="18" t="s">
        <v>28</v>
      </c>
      <c r="M26" s="43" t="s">
        <v>28</v>
      </c>
      <c r="N26" s="55" t="s">
        <v>28</v>
      </c>
      <c r="O26" s="55" t="s">
        <v>28</v>
      </c>
      <c r="P26" s="55" t="s">
        <v>28</v>
      </c>
      <c r="Q26" s="69">
        <v>3314980</v>
      </c>
      <c r="R26" s="55">
        <f t="shared" si="0"/>
        <v>37.07</v>
      </c>
      <c r="S26" s="69">
        <v>5383517</v>
      </c>
      <c r="T26" s="55">
        <f t="shared" si="3"/>
        <v>60.2</v>
      </c>
      <c r="V26" s="58">
        <f t="shared" si="1"/>
        <v>0</v>
      </c>
    </row>
    <row r="27" spans="1:22" s="6" customFormat="1" ht="19.5" customHeight="1">
      <c r="A27" s="16"/>
      <c r="B27" s="16"/>
      <c r="C27" s="16"/>
      <c r="D27" s="78" t="s">
        <v>37</v>
      </c>
      <c r="E27" s="57" t="s">
        <v>31</v>
      </c>
      <c r="F27" s="79">
        <v>6586662</v>
      </c>
      <c r="G27" s="79">
        <v>6400222</v>
      </c>
      <c r="H27" s="79">
        <v>186440</v>
      </c>
      <c r="I27" s="80" t="s">
        <v>28</v>
      </c>
      <c r="J27" s="80" t="s">
        <v>28</v>
      </c>
      <c r="K27" s="80" t="s">
        <v>28</v>
      </c>
      <c r="L27" s="81" t="s">
        <v>28</v>
      </c>
      <c r="M27" s="44" t="s">
        <v>156</v>
      </c>
      <c r="N27" s="56" t="s">
        <v>28</v>
      </c>
      <c r="O27" s="56" t="s">
        <v>28</v>
      </c>
      <c r="P27" s="56" t="s">
        <v>28</v>
      </c>
      <c r="Q27" s="79">
        <v>6586662</v>
      </c>
      <c r="R27" s="82">
        <v>100</v>
      </c>
      <c r="S27" s="79">
        <v>6586662</v>
      </c>
      <c r="T27" s="82">
        <v>100</v>
      </c>
      <c r="V27" s="58">
        <f t="shared" si="1"/>
        <v>0</v>
      </c>
    </row>
    <row r="28" spans="1:22" s="6" customFormat="1" ht="24" customHeight="1">
      <c r="A28" s="122" t="s">
        <v>51</v>
      </c>
      <c r="B28" s="122"/>
      <c r="C28" s="122"/>
      <c r="D28" s="122"/>
      <c r="E28" s="122"/>
      <c r="F28" s="34">
        <f>F29+F42+F45</f>
        <v>1081490290</v>
      </c>
      <c r="G28" s="34">
        <f>G29+G42+G45</f>
        <v>100881013</v>
      </c>
      <c r="H28" s="34"/>
      <c r="I28" s="34">
        <f>I29+I42+I45</f>
        <v>1740000</v>
      </c>
      <c r="J28" s="34">
        <f>J29+J42+J45</f>
        <v>945000</v>
      </c>
      <c r="K28" s="34">
        <f>K29+K42+K45</f>
        <v>977924277</v>
      </c>
      <c r="L28" s="66" t="s">
        <v>28</v>
      </c>
      <c r="M28" s="67" t="s">
        <v>28</v>
      </c>
      <c r="N28" s="45" t="s">
        <v>28</v>
      </c>
      <c r="O28" s="45" t="s">
        <v>28</v>
      </c>
      <c r="P28" s="45" t="s">
        <v>28</v>
      </c>
      <c r="Q28" s="34">
        <f>Q29+Q42+Q45</f>
        <v>131996825</v>
      </c>
      <c r="R28" s="45">
        <f t="shared" si="0"/>
        <v>12.21</v>
      </c>
      <c r="S28" s="34">
        <f>S29+S42+S45</f>
        <v>615151792</v>
      </c>
      <c r="T28" s="45">
        <f>ROUND(S28/F28*100,2)</f>
        <v>56.88</v>
      </c>
      <c r="V28" s="58">
        <f t="shared" si="1"/>
        <v>0</v>
      </c>
    </row>
    <row r="29" spans="1:22" s="6" customFormat="1" ht="24" customHeight="1">
      <c r="A29" s="17"/>
      <c r="B29" s="17"/>
      <c r="C29" s="83" t="s">
        <v>34</v>
      </c>
      <c r="D29" s="17"/>
      <c r="E29" s="17"/>
      <c r="F29" s="69">
        <f>SUM(F30:F41)</f>
        <v>1012388061</v>
      </c>
      <c r="G29" s="69">
        <f>SUM(G30:G41)</f>
        <v>95292295</v>
      </c>
      <c r="H29" s="69"/>
      <c r="I29" s="69">
        <f>SUM(I30:I41)</f>
        <v>1740000</v>
      </c>
      <c r="J29" s="69">
        <f>SUM(J30:J41)</f>
        <v>944683</v>
      </c>
      <c r="K29" s="69">
        <f>SUM(K30:K41)</f>
        <v>914411083</v>
      </c>
      <c r="L29" s="18" t="s">
        <v>28</v>
      </c>
      <c r="M29" s="43" t="s">
        <v>28</v>
      </c>
      <c r="N29" s="55" t="s">
        <v>28</v>
      </c>
      <c r="O29" s="55" t="s">
        <v>28</v>
      </c>
      <c r="P29" s="55" t="s">
        <v>28</v>
      </c>
      <c r="Q29" s="69">
        <f>SUM(Q30:Q41)</f>
        <v>88426767</v>
      </c>
      <c r="R29" s="55">
        <f t="shared" si="0"/>
        <v>8.73</v>
      </c>
      <c r="S29" s="69">
        <f>SUM(S30:S41)</f>
        <v>564665921</v>
      </c>
      <c r="T29" s="55">
        <f>ROUND(S29/F29*100,2)</f>
        <v>55.78</v>
      </c>
      <c r="V29" s="58">
        <f t="shared" si="1"/>
        <v>0</v>
      </c>
    </row>
    <row r="30" spans="1:34" s="6" customFormat="1" ht="30" customHeight="1">
      <c r="A30" s="13"/>
      <c r="B30" s="13"/>
      <c r="C30" s="13"/>
      <c r="D30" s="68" t="s">
        <v>35</v>
      </c>
      <c r="E30" s="18" t="s">
        <v>219</v>
      </c>
      <c r="F30" s="69">
        <v>283879136</v>
      </c>
      <c r="G30" s="69">
        <v>22752761</v>
      </c>
      <c r="H30" s="70"/>
      <c r="I30" s="69">
        <v>1740000</v>
      </c>
      <c r="J30" s="69">
        <v>445965</v>
      </c>
      <c r="K30" s="69">
        <v>258940410</v>
      </c>
      <c r="L30" s="18" t="s">
        <v>220</v>
      </c>
      <c r="M30" s="43" t="s">
        <v>147</v>
      </c>
      <c r="N30" s="55">
        <v>3.34</v>
      </c>
      <c r="O30" s="55">
        <v>4.21</v>
      </c>
      <c r="P30" s="55">
        <v>21.33</v>
      </c>
      <c r="Q30" s="69">
        <v>8123279</v>
      </c>
      <c r="R30" s="55">
        <f t="shared" si="0"/>
        <v>2.86</v>
      </c>
      <c r="S30" s="69">
        <v>283839878</v>
      </c>
      <c r="T30" s="55">
        <f aca="true" t="shared" si="4" ref="T30:T46">ROUND(S30/F30*100,2)</f>
        <v>99.99</v>
      </c>
      <c r="V30" s="58">
        <f t="shared" si="1"/>
        <v>0</v>
      </c>
      <c r="W30" s="22"/>
      <c r="X30" s="22"/>
      <c r="Y30" s="22"/>
      <c r="Z30" s="22"/>
      <c r="AA30" s="22"/>
      <c r="AB30" s="22"/>
      <c r="AC30" s="22"/>
      <c r="AD30" s="22"/>
      <c r="AE30" s="22"/>
      <c r="AF30" s="22"/>
      <c r="AG30" s="22"/>
      <c r="AH30" s="22"/>
    </row>
    <row r="31" spans="1:34" s="6" customFormat="1" ht="30" customHeight="1">
      <c r="A31" s="13"/>
      <c r="B31" s="13"/>
      <c r="C31" s="13"/>
      <c r="D31" s="68" t="s">
        <v>37</v>
      </c>
      <c r="E31" s="18" t="s">
        <v>148</v>
      </c>
      <c r="F31" s="69">
        <v>50520065</v>
      </c>
      <c r="G31" s="69">
        <v>5051007</v>
      </c>
      <c r="H31" s="70"/>
      <c r="I31" s="70"/>
      <c r="J31" s="69">
        <v>1000</v>
      </c>
      <c r="K31" s="69">
        <v>45468058</v>
      </c>
      <c r="L31" s="18" t="s">
        <v>221</v>
      </c>
      <c r="M31" s="43" t="s">
        <v>149</v>
      </c>
      <c r="N31" s="55">
        <v>4.15</v>
      </c>
      <c r="O31" s="55">
        <v>9.05</v>
      </c>
      <c r="P31" s="55">
        <v>12.98</v>
      </c>
      <c r="Q31" s="69" t="s">
        <v>28</v>
      </c>
      <c r="R31" s="55"/>
      <c r="S31" s="69">
        <v>784504</v>
      </c>
      <c r="T31" s="55">
        <f t="shared" si="4"/>
        <v>1.55</v>
      </c>
      <c r="V31" s="58">
        <f t="shared" si="1"/>
        <v>0</v>
      </c>
      <c r="W31" s="22"/>
      <c r="X31" s="22"/>
      <c r="Y31" s="22"/>
      <c r="Z31" s="22"/>
      <c r="AA31" s="22"/>
      <c r="AB31" s="22"/>
      <c r="AC31" s="22"/>
      <c r="AD31" s="22"/>
      <c r="AE31" s="22"/>
      <c r="AF31" s="22"/>
      <c r="AG31" s="22"/>
      <c r="AH31" s="22"/>
    </row>
    <row r="32" spans="1:34" s="6" customFormat="1" ht="30" customHeight="1">
      <c r="A32" s="13"/>
      <c r="B32" s="13"/>
      <c r="C32" s="13"/>
      <c r="D32" s="68" t="s">
        <v>39</v>
      </c>
      <c r="E32" s="18" t="s">
        <v>53</v>
      </c>
      <c r="F32" s="69">
        <v>152494428</v>
      </c>
      <c r="G32" s="69">
        <v>15065881</v>
      </c>
      <c r="H32" s="70"/>
      <c r="I32" s="70"/>
      <c r="J32" s="69">
        <v>189989</v>
      </c>
      <c r="K32" s="69">
        <v>137238558</v>
      </c>
      <c r="L32" s="18" t="s">
        <v>222</v>
      </c>
      <c r="M32" s="43" t="s">
        <v>172</v>
      </c>
      <c r="N32" s="55">
        <v>2.51</v>
      </c>
      <c r="O32" s="55">
        <v>6.05</v>
      </c>
      <c r="P32" s="55">
        <v>17.31</v>
      </c>
      <c r="Q32" s="69">
        <v>22568218</v>
      </c>
      <c r="R32" s="55">
        <f t="shared" si="0"/>
        <v>14.8</v>
      </c>
      <c r="S32" s="69">
        <v>53349662</v>
      </c>
      <c r="T32" s="55">
        <f t="shared" si="4"/>
        <v>34.98</v>
      </c>
      <c r="V32" s="58">
        <f t="shared" si="1"/>
        <v>0</v>
      </c>
      <c r="W32" s="22"/>
      <c r="X32" s="22"/>
      <c r="Y32" s="22"/>
      <c r="Z32" s="22"/>
      <c r="AA32" s="22"/>
      <c r="AB32" s="22"/>
      <c r="AC32" s="22"/>
      <c r="AD32" s="22"/>
      <c r="AE32" s="22"/>
      <c r="AF32" s="22"/>
      <c r="AG32" s="22"/>
      <c r="AH32" s="22"/>
    </row>
    <row r="33" spans="1:34" s="6" customFormat="1" ht="30" customHeight="1">
      <c r="A33" s="13"/>
      <c r="B33" s="13"/>
      <c r="C33" s="13"/>
      <c r="D33" s="68" t="s">
        <v>41</v>
      </c>
      <c r="E33" s="18" t="s">
        <v>62</v>
      </c>
      <c r="F33" s="69">
        <v>58046409</v>
      </c>
      <c r="G33" s="69">
        <v>5799641</v>
      </c>
      <c r="H33" s="70"/>
      <c r="I33" s="70"/>
      <c r="J33" s="69">
        <v>5000</v>
      </c>
      <c r="K33" s="69">
        <v>52241768</v>
      </c>
      <c r="L33" s="18" t="s">
        <v>223</v>
      </c>
      <c r="M33" s="43" t="s">
        <v>63</v>
      </c>
      <c r="N33" s="55">
        <v>4.19</v>
      </c>
      <c r="O33" s="55">
        <v>10.3</v>
      </c>
      <c r="P33" s="55">
        <v>11.42</v>
      </c>
      <c r="Q33" s="69">
        <v>41190</v>
      </c>
      <c r="R33" s="55">
        <f t="shared" si="0"/>
        <v>0.07</v>
      </c>
      <c r="S33" s="69">
        <v>1089602</v>
      </c>
      <c r="T33" s="55">
        <f t="shared" si="4"/>
        <v>1.88</v>
      </c>
      <c r="V33" s="58">
        <f t="shared" si="1"/>
        <v>0</v>
      </c>
      <c r="W33" s="22"/>
      <c r="X33" s="22"/>
      <c r="Y33" s="22"/>
      <c r="Z33" s="22"/>
      <c r="AA33" s="22"/>
      <c r="AB33" s="22"/>
      <c r="AC33" s="22"/>
      <c r="AD33" s="22"/>
      <c r="AE33" s="22"/>
      <c r="AF33" s="22"/>
      <c r="AG33" s="22"/>
      <c r="AH33" s="22"/>
    </row>
    <row r="34" spans="1:34" s="6" customFormat="1" ht="30" customHeight="1">
      <c r="A34" s="13"/>
      <c r="B34" s="13"/>
      <c r="C34" s="13"/>
      <c r="D34" s="68" t="s">
        <v>43</v>
      </c>
      <c r="E34" s="18" t="s">
        <v>52</v>
      </c>
      <c r="F34" s="69">
        <v>104066275</v>
      </c>
      <c r="G34" s="69">
        <v>10267441</v>
      </c>
      <c r="H34" s="70"/>
      <c r="I34" s="70"/>
      <c r="J34" s="69">
        <v>138941</v>
      </c>
      <c r="K34" s="69">
        <v>93659893</v>
      </c>
      <c r="L34" s="18" t="s">
        <v>223</v>
      </c>
      <c r="M34" s="43" t="s">
        <v>173</v>
      </c>
      <c r="N34" s="55">
        <v>2.54</v>
      </c>
      <c r="O34" s="55">
        <v>6.7</v>
      </c>
      <c r="P34" s="55">
        <v>15.46</v>
      </c>
      <c r="Q34" s="69">
        <v>19790976</v>
      </c>
      <c r="R34" s="55">
        <f t="shared" si="0"/>
        <v>19.02</v>
      </c>
      <c r="S34" s="69">
        <v>39273354</v>
      </c>
      <c r="T34" s="55">
        <f t="shared" si="4"/>
        <v>37.74</v>
      </c>
      <c r="V34" s="58">
        <f t="shared" si="1"/>
        <v>0</v>
      </c>
      <c r="W34" s="22"/>
      <c r="X34" s="22"/>
      <c r="Y34" s="22"/>
      <c r="Z34" s="22"/>
      <c r="AA34" s="22"/>
      <c r="AB34" s="22"/>
      <c r="AC34" s="22"/>
      <c r="AD34" s="22"/>
      <c r="AE34" s="22"/>
      <c r="AF34" s="22"/>
      <c r="AG34" s="22"/>
      <c r="AH34" s="22"/>
    </row>
    <row r="35" spans="1:34" s="6" customFormat="1" ht="30" customHeight="1">
      <c r="A35" s="13"/>
      <c r="B35" s="13"/>
      <c r="C35" s="13"/>
      <c r="D35" s="68" t="s">
        <v>44</v>
      </c>
      <c r="E35" s="18" t="s">
        <v>60</v>
      </c>
      <c r="F35" s="69">
        <v>17334090</v>
      </c>
      <c r="G35" s="69">
        <v>1697621</v>
      </c>
      <c r="H35" s="70"/>
      <c r="I35" s="70"/>
      <c r="J35" s="69">
        <v>35788</v>
      </c>
      <c r="K35" s="69">
        <v>15600681</v>
      </c>
      <c r="L35" s="18" t="s">
        <v>224</v>
      </c>
      <c r="M35" s="43" t="s">
        <v>61</v>
      </c>
      <c r="N35" s="55">
        <v>3.85</v>
      </c>
      <c r="O35" s="55">
        <v>7.54</v>
      </c>
      <c r="P35" s="55">
        <v>17.7</v>
      </c>
      <c r="Q35" s="69">
        <v>3066218</v>
      </c>
      <c r="R35" s="55">
        <f t="shared" si="0"/>
        <v>17.69</v>
      </c>
      <c r="S35" s="69">
        <v>10586276</v>
      </c>
      <c r="T35" s="55">
        <f t="shared" si="4"/>
        <v>61.07</v>
      </c>
      <c r="V35" s="58">
        <f t="shared" si="1"/>
        <v>0</v>
      </c>
      <c r="W35" s="22"/>
      <c r="X35" s="22"/>
      <c r="Y35" s="22"/>
      <c r="Z35" s="22"/>
      <c r="AA35" s="22"/>
      <c r="AB35" s="22"/>
      <c r="AC35" s="22"/>
      <c r="AD35" s="22"/>
      <c r="AE35" s="22"/>
      <c r="AF35" s="22"/>
      <c r="AG35" s="22"/>
      <c r="AH35" s="22"/>
    </row>
    <row r="36" spans="1:49" s="6" customFormat="1" ht="30" customHeight="1">
      <c r="A36" s="13"/>
      <c r="B36" s="13"/>
      <c r="C36" s="13"/>
      <c r="D36" s="68" t="s">
        <v>46</v>
      </c>
      <c r="E36" s="18" t="s">
        <v>66</v>
      </c>
      <c r="F36" s="69">
        <v>3571250</v>
      </c>
      <c r="G36" s="69">
        <v>518370</v>
      </c>
      <c r="H36" s="70"/>
      <c r="I36" s="70"/>
      <c r="J36" s="69">
        <v>11000</v>
      </c>
      <c r="K36" s="69">
        <v>3041880</v>
      </c>
      <c r="L36" s="18" t="s">
        <v>210</v>
      </c>
      <c r="M36" s="43" t="s">
        <v>150</v>
      </c>
      <c r="N36" s="55">
        <v>1.94</v>
      </c>
      <c r="O36" s="55">
        <v>1.71</v>
      </c>
      <c r="P36" s="55" t="s">
        <v>28</v>
      </c>
      <c r="Q36" s="69">
        <v>388524</v>
      </c>
      <c r="R36" s="55">
        <f t="shared" si="0"/>
        <v>10.88</v>
      </c>
      <c r="S36" s="69">
        <v>3439846</v>
      </c>
      <c r="T36" s="55">
        <f t="shared" si="4"/>
        <v>96.32</v>
      </c>
      <c r="V36" s="58">
        <f t="shared" si="1"/>
        <v>0</v>
      </c>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row>
    <row r="37" spans="1:49" s="6" customFormat="1" ht="57" customHeight="1">
      <c r="A37" s="13"/>
      <c r="B37" s="13"/>
      <c r="C37" s="13"/>
      <c r="D37" s="68" t="s">
        <v>47</v>
      </c>
      <c r="E37" s="18" t="s">
        <v>56</v>
      </c>
      <c r="F37" s="69">
        <v>238897214</v>
      </c>
      <c r="G37" s="69">
        <v>23881829</v>
      </c>
      <c r="H37" s="70" t="s">
        <v>28</v>
      </c>
      <c r="I37" s="70"/>
      <c r="J37" s="69"/>
      <c r="K37" s="69">
        <v>215015385</v>
      </c>
      <c r="L37" s="18" t="s">
        <v>225</v>
      </c>
      <c r="M37" s="43" t="s">
        <v>57</v>
      </c>
      <c r="N37" s="55">
        <v>2.48</v>
      </c>
      <c r="O37" s="55" t="s">
        <v>28</v>
      </c>
      <c r="P37" s="55" t="s">
        <v>28</v>
      </c>
      <c r="Q37" s="69">
        <v>18097130</v>
      </c>
      <c r="R37" s="55">
        <f t="shared" si="0"/>
        <v>7.58</v>
      </c>
      <c r="S37" s="69">
        <v>138511944</v>
      </c>
      <c r="T37" s="55">
        <f t="shared" si="4"/>
        <v>57.98</v>
      </c>
      <c r="V37" s="58">
        <f t="shared" si="1"/>
        <v>0</v>
      </c>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row>
    <row r="38" spans="1:49" s="6" customFormat="1" ht="30" customHeight="1">
      <c r="A38" s="13"/>
      <c r="B38" s="13"/>
      <c r="C38" s="13"/>
      <c r="D38" s="68" t="s">
        <v>64</v>
      </c>
      <c r="E38" s="18" t="s">
        <v>226</v>
      </c>
      <c r="F38" s="69">
        <v>7925666</v>
      </c>
      <c r="G38" s="69">
        <v>791258</v>
      </c>
      <c r="H38" s="70"/>
      <c r="I38" s="70"/>
      <c r="J38" s="69">
        <v>1000</v>
      </c>
      <c r="K38" s="69">
        <v>7133408</v>
      </c>
      <c r="L38" s="18" t="s">
        <v>151</v>
      </c>
      <c r="M38" s="43" t="s">
        <v>152</v>
      </c>
      <c r="N38" s="55">
        <v>2.32</v>
      </c>
      <c r="O38" s="55">
        <v>6.22</v>
      </c>
      <c r="P38" s="55">
        <v>15.15</v>
      </c>
      <c r="Q38" s="69" t="s">
        <v>28</v>
      </c>
      <c r="R38" s="55"/>
      <c r="S38" s="69">
        <v>158177</v>
      </c>
      <c r="T38" s="55">
        <f t="shared" si="4"/>
        <v>2</v>
      </c>
      <c r="V38" s="58">
        <f t="shared" si="1"/>
        <v>0</v>
      </c>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row>
    <row r="39" spans="1:49" s="6" customFormat="1" ht="30" customHeight="1">
      <c r="A39" s="13"/>
      <c r="B39" s="13"/>
      <c r="C39" s="13"/>
      <c r="D39" s="68" t="s">
        <v>65</v>
      </c>
      <c r="E39" s="18" t="s">
        <v>58</v>
      </c>
      <c r="F39" s="69">
        <v>91556688</v>
      </c>
      <c r="G39" s="69">
        <v>9038226</v>
      </c>
      <c r="H39" s="70"/>
      <c r="I39" s="70"/>
      <c r="J39" s="69">
        <v>110000</v>
      </c>
      <c r="K39" s="69">
        <v>82408462</v>
      </c>
      <c r="L39" s="18" t="s">
        <v>227</v>
      </c>
      <c r="M39" s="43" t="s">
        <v>59</v>
      </c>
      <c r="N39" s="55">
        <v>2.51</v>
      </c>
      <c r="O39" s="55">
        <v>3.65</v>
      </c>
      <c r="P39" s="55">
        <v>18.7</v>
      </c>
      <c r="Q39" s="69">
        <v>15384983</v>
      </c>
      <c r="R39" s="55">
        <f t="shared" si="0"/>
        <v>16.8</v>
      </c>
      <c r="S39" s="69">
        <v>31923391</v>
      </c>
      <c r="T39" s="55">
        <f t="shared" si="4"/>
        <v>34.87</v>
      </c>
      <c r="V39" s="58">
        <f t="shared" si="1"/>
        <v>0</v>
      </c>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row>
    <row r="40" spans="1:49" s="6" customFormat="1" ht="30" customHeight="1">
      <c r="A40" s="13"/>
      <c r="B40" s="13"/>
      <c r="C40" s="13"/>
      <c r="D40" s="68" t="s">
        <v>89</v>
      </c>
      <c r="E40" s="18" t="s">
        <v>54</v>
      </c>
      <c r="F40" s="69">
        <v>1277000</v>
      </c>
      <c r="G40" s="69">
        <v>123700</v>
      </c>
      <c r="H40" s="70"/>
      <c r="I40" s="70"/>
      <c r="J40" s="69">
        <v>4000</v>
      </c>
      <c r="K40" s="69">
        <v>1149300</v>
      </c>
      <c r="L40" s="18" t="s">
        <v>228</v>
      </c>
      <c r="M40" s="43" t="s">
        <v>55</v>
      </c>
      <c r="N40" s="55">
        <v>2.69</v>
      </c>
      <c r="O40" s="55">
        <v>2.78</v>
      </c>
      <c r="P40" s="55">
        <v>19.81</v>
      </c>
      <c r="Q40" s="69">
        <v>432127</v>
      </c>
      <c r="R40" s="55">
        <f t="shared" si="0"/>
        <v>33.84</v>
      </c>
      <c r="S40" s="69">
        <v>1148806</v>
      </c>
      <c r="T40" s="55">
        <f t="shared" si="4"/>
        <v>89.96</v>
      </c>
      <c r="V40" s="58">
        <f t="shared" si="1"/>
        <v>0</v>
      </c>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row>
    <row r="41" spans="1:49" s="6" customFormat="1" ht="30" customHeight="1">
      <c r="A41" s="13"/>
      <c r="B41" s="13"/>
      <c r="C41" s="13"/>
      <c r="D41" s="68" t="s">
        <v>153</v>
      </c>
      <c r="E41" s="18" t="s">
        <v>68</v>
      </c>
      <c r="F41" s="69">
        <v>2819840</v>
      </c>
      <c r="G41" s="69">
        <v>304560</v>
      </c>
      <c r="H41" s="70"/>
      <c r="I41" s="70"/>
      <c r="J41" s="69">
        <v>2000</v>
      </c>
      <c r="K41" s="69">
        <v>2513280</v>
      </c>
      <c r="L41" s="18" t="s">
        <v>229</v>
      </c>
      <c r="M41" s="43" t="s">
        <v>69</v>
      </c>
      <c r="N41" s="55">
        <v>2.7</v>
      </c>
      <c r="O41" s="55">
        <v>4.03</v>
      </c>
      <c r="P41" s="55">
        <v>16.51</v>
      </c>
      <c r="Q41" s="69">
        <v>534122</v>
      </c>
      <c r="R41" s="55">
        <f t="shared" si="0"/>
        <v>18.94</v>
      </c>
      <c r="S41" s="69">
        <v>560481</v>
      </c>
      <c r="T41" s="55">
        <f t="shared" si="4"/>
        <v>19.88</v>
      </c>
      <c r="V41" s="58">
        <f t="shared" si="1"/>
        <v>0</v>
      </c>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row>
    <row r="42" spans="1:49" s="6" customFormat="1" ht="24" customHeight="1">
      <c r="A42" s="13"/>
      <c r="B42" s="13"/>
      <c r="C42" s="68" t="s">
        <v>67</v>
      </c>
      <c r="D42" s="13"/>
      <c r="E42" s="17"/>
      <c r="F42" s="69">
        <f>F43+F44</f>
        <v>12039894</v>
      </c>
      <c r="G42" s="69">
        <f>G43+G44</f>
        <v>1203673</v>
      </c>
      <c r="H42" s="70"/>
      <c r="I42" s="70"/>
      <c r="J42" s="69">
        <f>J43+J44</f>
        <v>317</v>
      </c>
      <c r="K42" s="69">
        <f>K43+K44</f>
        <v>10835904</v>
      </c>
      <c r="L42" s="18" t="s">
        <v>28</v>
      </c>
      <c r="M42" s="43" t="s">
        <v>28</v>
      </c>
      <c r="N42" s="55" t="s">
        <v>28</v>
      </c>
      <c r="O42" s="55" t="s">
        <v>28</v>
      </c>
      <c r="P42" s="55" t="s">
        <v>28</v>
      </c>
      <c r="Q42" s="69">
        <f>Q43+Q44</f>
        <v>58967</v>
      </c>
      <c r="R42" s="55">
        <f t="shared" si="0"/>
        <v>0.49</v>
      </c>
      <c r="S42" s="69">
        <f>S43+S44</f>
        <v>58967</v>
      </c>
      <c r="T42" s="55">
        <f t="shared" si="4"/>
        <v>0.49</v>
      </c>
      <c r="V42" s="58">
        <f t="shared" si="1"/>
        <v>0</v>
      </c>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row>
    <row r="43" spans="1:49" s="6" customFormat="1" ht="43.5" customHeight="1">
      <c r="A43" s="13"/>
      <c r="B43" s="13"/>
      <c r="C43" s="68"/>
      <c r="D43" s="68" t="s">
        <v>35</v>
      </c>
      <c r="E43" s="17" t="s">
        <v>175</v>
      </c>
      <c r="F43" s="69">
        <v>9268894</v>
      </c>
      <c r="G43" s="69">
        <v>926890</v>
      </c>
      <c r="H43" s="70"/>
      <c r="I43" s="70"/>
      <c r="J43" s="70"/>
      <c r="K43" s="69">
        <v>8342004</v>
      </c>
      <c r="L43" s="18" t="s">
        <v>278</v>
      </c>
      <c r="M43" s="43" t="s">
        <v>174</v>
      </c>
      <c r="N43" s="55">
        <v>1.87</v>
      </c>
      <c r="O43" s="55" t="s">
        <v>28</v>
      </c>
      <c r="P43" s="55" t="s">
        <v>28</v>
      </c>
      <c r="Q43" s="69">
        <v>57967</v>
      </c>
      <c r="R43" s="55">
        <f t="shared" si="0"/>
        <v>0.63</v>
      </c>
      <c r="S43" s="69">
        <v>57967</v>
      </c>
      <c r="T43" s="55">
        <f t="shared" si="4"/>
        <v>0.63</v>
      </c>
      <c r="V43" s="58">
        <f t="shared" si="1"/>
        <v>0</v>
      </c>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row>
    <row r="44" spans="1:49" s="6" customFormat="1" ht="45" customHeight="1">
      <c r="A44" s="13"/>
      <c r="B44" s="13"/>
      <c r="C44" s="13"/>
      <c r="D44" s="68" t="s">
        <v>37</v>
      </c>
      <c r="E44" s="18" t="s">
        <v>176</v>
      </c>
      <c r="F44" s="69">
        <v>2771000</v>
      </c>
      <c r="G44" s="69">
        <v>276783</v>
      </c>
      <c r="H44" s="70"/>
      <c r="I44" s="70"/>
      <c r="J44" s="84">
        <v>317</v>
      </c>
      <c r="K44" s="69">
        <v>2493900</v>
      </c>
      <c r="L44" s="18" t="s">
        <v>209</v>
      </c>
      <c r="M44" s="43" t="s">
        <v>165</v>
      </c>
      <c r="N44" s="55">
        <v>1.8</v>
      </c>
      <c r="O44" s="55">
        <v>10.36</v>
      </c>
      <c r="P44" s="55">
        <v>1</v>
      </c>
      <c r="Q44" s="69">
        <v>1000</v>
      </c>
      <c r="R44" s="55">
        <f t="shared" si="0"/>
        <v>0.04</v>
      </c>
      <c r="S44" s="69">
        <v>1000</v>
      </c>
      <c r="T44" s="55">
        <f t="shared" si="4"/>
        <v>0.04</v>
      </c>
      <c r="V44" s="58">
        <f t="shared" si="1"/>
        <v>0</v>
      </c>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row>
    <row r="45" spans="1:49" s="6" customFormat="1" ht="24" customHeight="1">
      <c r="A45" s="13"/>
      <c r="B45" s="13"/>
      <c r="C45" s="68" t="s">
        <v>70</v>
      </c>
      <c r="D45" s="13"/>
      <c r="E45" s="17"/>
      <c r="F45" s="69">
        <f>F46+F47</f>
        <v>57062335</v>
      </c>
      <c r="G45" s="69">
        <f>G46+G47</f>
        <v>4385045</v>
      </c>
      <c r="H45" s="70"/>
      <c r="I45" s="70"/>
      <c r="J45" s="70"/>
      <c r="K45" s="69">
        <f>K46+K47</f>
        <v>52677290</v>
      </c>
      <c r="L45" s="18" t="s">
        <v>28</v>
      </c>
      <c r="M45" s="43" t="s">
        <v>28</v>
      </c>
      <c r="N45" s="55" t="s">
        <v>28</v>
      </c>
      <c r="O45" s="55" t="s">
        <v>28</v>
      </c>
      <c r="P45" s="55" t="s">
        <v>28</v>
      </c>
      <c r="Q45" s="69">
        <f>Q46+Q47</f>
        <v>43511091</v>
      </c>
      <c r="R45" s="55">
        <f t="shared" si="0"/>
        <v>76.25</v>
      </c>
      <c r="S45" s="69">
        <f>S46+S47</f>
        <v>50426904</v>
      </c>
      <c r="T45" s="55">
        <f t="shared" si="4"/>
        <v>88.37</v>
      </c>
      <c r="V45" s="58">
        <f t="shared" si="1"/>
        <v>0</v>
      </c>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row>
    <row r="46" spans="1:49" s="6" customFormat="1" ht="24" customHeight="1">
      <c r="A46" s="13"/>
      <c r="B46" s="13"/>
      <c r="C46" s="13"/>
      <c r="D46" s="68" t="s">
        <v>35</v>
      </c>
      <c r="E46" s="17" t="s">
        <v>50</v>
      </c>
      <c r="F46" s="69">
        <v>18077853</v>
      </c>
      <c r="G46" s="69">
        <v>680552</v>
      </c>
      <c r="H46" s="70"/>
      <c r="I46" s="70"/>
      <c r="J46" s="70"/>
      <c r="K46" s="69">
        <v>17397301</v>
      </c>
      <c r="L46" s="18" t="s">
        <v>28</v>
      </c>
      <c r="M46" s="43" t="s">
        <v>28</v>
      </c>
      <c r="N46" s="55" t="s">
        <v>28</v>
      </c>
      <c r="O46" s="55" t="s">
        <v>28</v>
      </c>
      <c r="P46" s="55" t="s">
        <v>28</v>
      </c>
      <c r="Q46" s="69">
        <v>4526609</v>
      </c>
      <c r="R46" s="55">
        <f t="shared" si="0"/>
        <v>25.04</v>
      </c>
      <c r="S46" s="69">
        <v>11442422</v>
      </c>
      <c r="T46" s="55">
        <f t="shared" si="4"/>
        <v>63.3</v>
      </c>
      <c r="V46" s="58">
        <f t="shared" si="1"/>
        <v>0</v>
      </c>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row>
    <row r="47" spans="1:49" s="6" customFormat="1" ht="24" customHeight="1">
      <c r="A47" s="16"/>
      <c r="B47" s="16"/>
      <c r="C47" s="16"/>
      <c r="D47" s="78" t="s">
        <v>37</v>
      </c>
      <c r="E47" s="57" t="s">
        <v>31</v>
      </c>
      <c r="F47" s="79">
        <v>38984482</v>
      </c>
      <c r="G47" s="79">
        <v>3704493</v>
      </c>
      <c r="H47" s="80"/>
      <c r="I47" s="80"/>
      <c r="J47" s="80"/>
      <c r="K47" s="79">
        <v>35279989</v>
      </c>
      <c r="L47" s="81" t="s">
        <v>28</v>
      </c>
      <c r="M47" s="44" t="s">
        <v>156</v>
      </c>
      <c r="N47" s="56" t="s">
        <v>28</v>
      </c>
      <c r="O47" s="56" t="s">
        <v>28</v>
      </c>
      <c r="P47" s="56" t="s">
        <v>28</v>
      </c>
      <c r="Q47" s="79">
        <v>38984482</v>
      </c>
      <c r="R47" s="82">
        <v>100</v>
      </c>
      <c r="S47" s="79">
        <v>38984482</v>
      </c>
      <c r="T47" s="82">
        <v>100</v>
      </c>
      <c r="V47" s="58">
        <f t="shared" si="1"/>
        <v>0</v>
      </c>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row>
    <row r="48" spans="1:35" s="6" customFormat="1" ht="27" customHeight="1">
      <c r="A48" s="120" t="s">
        <v>71</v>
      </c>
      <c r="B48" s="120"/>
      <c r="C48" s="120"/>
      <c r="D48" s="120"/>
      <c r="E48" s="120"/>
      <c r="F48" s="33">
        <v>3445160</v>
      </c>
      <c r="G48" s="33">
        <v>2345160</v>
      </c>
      <c r="H48" s="85"/>
      <c r="I48" s="85"/>
      <c r="J48" s="85"/>
      <c r="K48" s="33">
        <v>1100000</v>
      </c>
      <c r="L48" s="86" t="s">
        <v>28</v>
      </c>
      <c r="M48" s="87" t="s">
        <v>28</v>
      </c>
      <c r="N48" s="21" t="s">
        <v>28</v>
      </c>
      <c r="O48" s="21" t="s">
        <v>28</v>
      </c>
      <c r="P48" s="21" t="s">
        <v>28</v>
      </c>
      <c r="Q48" s="33">
        <v>841528</v>
      </c>
      <c r="R48" s="45">
        <f t="shared" si="0"/>
        <v>24.43</v>
      </c>
      <c r="S48" s="33">
        <v>1054030</v>
      </c>
      <c r="T48" s="21">
        <v>30.59</v>
      </c>
      <c r="U48" s="11"/>
      <c r="V48" s="58">
        <f t="shared" si="1"/>
        <v>0</v>
      </c>
      <c r="W48" s="11"/>
      <c r="X48" s="11"/>
      <c r="Y48" s="11"/>
      <c r="Z48" s="11"/>
      <c r="AA48" s="11"/>
      <c r="AB48" s="11"/>
      <c r="AC48" s="11"/>
      <c r="AD48" s="11"/>
      <c r="AE48" s="11"/>
      <c r="AF48" s="11"/>
      <c r="AG48" s="11"/>
      <c r="AH48" s="11"/>
      <c r="AI48" s="11"/>
    </row>
    <row r="49" spans="1:35" s="6" customFormat="1" ht="27" customHeight="1">
      <c r="A49" s="36"/>
      <c r="B49" s="36"/>
      <c r="C49" s="37" t="s">
        <v>230</v>
      </c>
      <c r="D49" s="36"/>
      <c r="E49" s="36"/>
      <c r="F49" s="38">
        <v>2410210</v>
      </c>
      <c r="G49" s="38">
        <v>1310210</v>
      </c>
      <c r="H49" s="39" t="s">
        <v>28</v>
      </c>
      <c r="I49" s="39" t="s">
        <v>28</v>
      </c>
      <c r="J49" s="39" t="s">
        <v>28</v>
      </c>
      <c r="K49" s="38">
        <v>1100000</v>
      </c>
      <c r="L49" s="40" t="s">
        <v>28</v>
      </c>
      <c r="M49" s="35" t="s">
        <v>28</v>
      </c>
      <c r="N49" s="41" t="s">
        <v>28</v>
      </c>
      <c r="O49" s="41" t="s">
        <v>28</v>
      </c>
      <c r="P49" s="41" t="s">
        <v>28</v>
      </c>
      <c r="Q49" s="42">
        <v>142683</v>
      </c>
      <c r="R49" s="55">
        <f t="shared" si="0"/>
        <v>5.92</v>
      </c>
      <c r="S49" s="42">
        <v>142683</v>
      </c>
      <c r="T49" s="41">
        <f>ROUND(S49/F49*100,2)</f>
        <v>5.92</v>
      </c>
      <c r="U49" s="11"/>
      <c r="V49" s="58">
        <f t="shared" si="1"/>
        <v>0</v>
      </c>
      <c r="W49" s="11"/>
      <c r="X49" s="11"/>
      <c r="Y49" s="11"/>
      <c r="Z49" s="11"/>
      <c r="AA49" s="11"/>
      <c r="AB49" s="11"/>
      <c r="AC49" s="11"/>
      <c r="AD49" s="11"/>
      <c r="AE49" s="11"/>
      <c r="AF49" s="11"/>
      <c r="AG49" s="11"/>
      <c r="AH49" s="11"/>
      <c r="AI49" s="11"/>
    </row>
    <row r="50" spans="1:35" s="6" customFormat="1" ht="39" customHeight="1">
      <c r="A50" s="13"/>
      <c r="B50" s="13"/>
      <c r="C50" s="13"/>
      <c r="D50" s="37" t="s">
        <v>35</v>
      </c>
      <c r="E50" s="14" t="s">
        <v>231</v>
      </c>
      <c r="F50" s="42">
        <v>1114680</v>
      </c>
      <c r="G50" s="42">
        <v>614680</v>
      </c>
      <c r="H50" s="88" t="s">
        <v>28</v>
      </c>
      <c r="I50" s="88" t="s">
        <v>28</v>
      </c>
      <c r="J50" s="88" t="s">
        <v>28</v>
      </c>
      <c r="K50" s="42">
        <v>500000</v>
      </c>
      <c r="L50" s="89" t="s">
        <v>286</v>
      </c>
      <c r="M50" s="90" t="s">
        <v>232</v>
      </c>
      <c r="N50" s="91">
        <v>6.42</v>
      </c>
      <c r="O50" s="91">
        <v>12.97</v>
      </c>
      <c r="P50" s="91">
        <v>4.66</v>
      </c>
      <c r="Q50" s="38">
        <v>136890</v>
      </c>
      <c r="R50" s="47">
        <f t="shared" si="0"/>
        <v>12.28</v>
      </c>
      <c r="S50" s="38">
        <v>136890</v>
      </c>
      <c r="T50" s="91">
        <f>ROUND(S50/F50*100,2)</f>
        <v>12.28</v>
      </c>
      <c r="U50" s="11"/>
      <c r="V50" s="58">
        <f t="shared" si="1"/>
        <v>0</v>
      </c>
      <c r="W50" s="11"/>
      <c r="X50" s="11"/>
      <c r="Y50" s="11"/>
      <c r="Z50" s="11"/>
      <c r="AA50" s="11"/>
      <c r="AB50" s="11"/>
      <c r="AC50" s="11"/>
      <c r="AD50" s="11"/>
      <c r="AE50" s="11"/>
      <c r="AF50" s="11"/>
      <c r="AG50" s="11"/>
      <c r="AH50" s="11"/>
      <c r="AI50" s="11"/>
    </row>
    <row r="51" spans="1:35" s="6" customFormat="1" ht="33.75" customHeight="1">
      <c r="A51" s="13"/>
      <c r="B51" s="13"/>
      <c r="C51" s="13"/>
      <c r="D51" s="37" t="s">
        <v>37</v>
      </c>
      <c r="E51" s="14" t="s">
        <v>164</v>
      </c>
      <c r="F51" s="42">
        <v>1295530</v>
      </c>
      <c r="G51" s="42">
        <v>695530</v>
      </c>
      <c r="H51" s="88" t="s">
        <v>28</v>
      </c>
      <c r="I51" s="88" t="s">
        <v>28</v>
      </c>
      <c r="J51" s="88" t="s">
        <v>28</v>
      </c>
      <c r="K51" s="42">
        <v>600000</v>
      </c>
      <c r="L51" s="89" t="s">
        <v>287</v>
      </c>
      <c r="M51" s="90" t="s">
        <v>233</v>
      </c>
      <c r="N51" s="91">
        <v>6.13</v>
      </c>
      <c r="O51" s="91">
        <v>17.56</v>
      </c>
      <c r="P51" s="91">
        <v>7.69</v>
      </c>
      <c r="Q51" s="38">
        <v>5793</v>
      </c>
      <c r="R51" s="47">
        <f t="shared" si="0"/>
        <v>0.45</v>
      </c>
      <c r="S51" s="38">
        <v>5793</v>
      </c>
      <c r="T51" s="91">
        <f>ROUND(S51/F51*100,2)</f>
        <v>0.45</v>
      </c>
      <c r="U51" s="11"/>
      <c r="V51" s="58">
        <f t="shared" si="1"/>
        <v>0</v>
      </c>
      <c r="W51" s="11"/>
      <c r="X51" s="11"/>
      <c r="Y51" s="11"/>
      <c r="Z51" s="11"/>
      <c r="AA51" s="11"/>
      <c r="AB51" s="11"/>
      <c r="AC51" s="11"/>
      <c r="AD51" s="11"/>
      <c r="AE51" s="11"/>
      <c r="AF51" s="11"/>
      <c r="AG51" s="11"/>
      <c r="AH51" s="11"/>
      <c r="AI51" s="11"/>
    </row>
    <row r="52" spans="1:35" s="6" customFormat="1" ht="27" customHeight="1">
      <c r="A52" s="13"/>
      <c r="B52" s="13"/>
      <c r="C52" s="37" t="s">
        <v>234</v>
      </c>
      <c r="D52" s="13"/>
      <c r="E52" s="14"/>
      <c r="F52" s="42">
        <v>1034950</v>
      </c>
      <c r="G52" s="42">
        <v>1034950</v>
      </c>
      <c r="H52" s="88" t="s">
        <v>28</v>
      </c>
      <c r="I52" s="88" t="s">
        <v>28</v>
      </c>
      <c r="J52" s="88" t="s">
        <v>28</v>
      </c>
      <c r="K52" s="88" t="s">
        <v>28</v>
      </c>
      <c r="L52" s="40" t="s">
        <v>28</v>
      </c>
      <c r="M52" s="35" t="s">
        <v>28</v>
      </c>
      <c r="N52" s="41" t="s">
        <v>28</v>
      </c>
      <c r="O52" s="41" t="s">
        <v>28</v>
      </c>
      <c r="P52" s="41" t="s">
        <v>28</v>
      </c>
      <c r="Q52" s="42">
        <v>698845</v>
      </c>
      <c r="R52" s="55">
        <f t="shared" si="0"/>
        <v>67.52</v>
      </c>
      <c r="S52" s="42">
        <v>911347</v>
      </c>
      <c r="T52" s="41">
        <f>ROUND(S52/F52*100,2)</f>
        <v>88.06</v>
      </c>
      <c r="U52" s="11"/>
      <c r="V52" s="58">
        <f t="shared" si="1"/>
        <v>0</v>
      </c>
      <c r="W52" s="11"/>
      <c r="X52" s="11"/>
      <c r="Y52" s="11"/>
      <c r="Z52" s="11"/>
      <c r="AA52" s="11"/>
      <c r="AB52" s="11"/>
      <c r="AC52" s="11"/>
      <c r="AD52" s="11"/>
      <c r="AE52" s="11"/>
      <c r="AF52" s="11"/>
      <c r="AG52" s="11"/>
      <c r="AH52" s="11"/>
      <c r="AI52" s="11"/>
    </row>
    <row r="53" spans="1:35" s="6" customFormat="1" ht="27" customHeight="1">
      <c r="A53" s="13"/>
      <c r="B53" s="13"/>
      <c r="C53" s="13"/>
      <c r="D53" s="37" t="s">
        <v>35</v>
      </c>
      <c r="E53" s="14" t="s">
        <v>50</v>
      </c>
      <c r="F53" s="42">
        <v>671601</v>
      </c>
      <c r="G53" s="42">
        <v>671601</v>
      </c>
      <c r="H53" s="88" t="s">
        <v>28</v>
      </c>
      <c r="I53" s="88" t="s">
        <v>28</v>
      </c>
      <c r="J53" s="88" t="s">
        <v>28</v>
      </c>
      <c r="K53" s="88" t="s">
        <v>28</v>
      </c>
      <c r="L53" s="40" t="s">
        <v>28</v>
      </c>
      <c r="M53" s="35" t="s">
        <v>28</v>
      </c>
      <c r="N53" s="41" t="s">
        <v>28</v>
      </c>
      <c r="O53" s="41" t="s">
        <v>28</v>
      </c>
      <c r="P53" s="41" t="s">
        <v>28</v>
      </c>
      <c r="Q53" s="42">
        <v>335496</v>
      </c>
      <c r="R53" s="55">
        <f t="shared" si="0"/>
        <v>49.95</v>
      </c>
      <c r="S53" s="42">
        <v>547998</v>
      </c>
      <c r="T53" s="41">
        <f>ROUND(S53/F53*100,2)</f>
        <v>81.6</v>
      </c>
      <c r="U53" s="11"/>
      <c r="V53" s="58">
        <f t="shared" si="1"/>
        <v>0</v>
      </c>
      <c r="W53" s="11"/>
      <c r="X53" s="11"/>
      <c r="Y53" s="11"/>
      <c r="Z53" s="11"/>
      <c r="AA53" s="11"/>
      <c r="AB53" s="11"/>
      <c r="AC53" s="11"/>
      <c r="AD53" s="11"/>
      <c r="AE53" s="11"/>
      <c r="AF53" s="11"/>
      <c r="AG53" s="11"/>
      <c r="AH53" s="11"/>
      <c r="AI53" s="11"/>
    </row>
    <row r="54" spans="1:35" s="6" customFormat="1" ht="27" customHeight="1">
      <c r="A54" s="13"/>
      <c r="B54" s="13"/>
      <c r="C54" s="13"/>
      <c r="D54" s="37" t="s">
        <v>37</v>
      </c>
      <c r="E54" s="14" t="s">
        <v>31</v>
      </c>
      <c r="F54" s="42">
        <v>363349</v>
      </c>
      <c r="G54" s="42">
        <v>363349</v>
      </c>
      <c r="H54" s="88" t="s">
        <v>28</v>
      </c>
      <c r="I54" s="88" t="s">
        <v>28</v>
      </c>
      <c r="J54" s="88" t="s">
        <v>28</v>
      </c>
      <c r="K54" s="88" t="s">
        <v>28</v>
      </c>
      <c r="L54" s="40" t="s">
        <v>28</v>
      </c>
      <c r="M54" s="35" t="s">
        <v>235</v>
      </c>
      <c r="N54" s="41" t="s">
        <v>28</v>
      </c>
      <c r="O54" s="41" t="s">
        <v>28</v>
      </c>
      <c r="P54" s="41" t="s">
        <v>28</v>
      </c>
      <c r="Q54" s="42">
        <v>363349</v>
      </c>
      <c r="R54" s="92">
        <v>100</v>
      </c>
      <c r="S54" s="42">
        <v>363349</v>
      </c>
      <c r="T54" s="92">
        <v>100</v>
      </c>
      <c r="U54" s="11"/>
      <c r="V54" s="58">
        <f t="shared" si="1"/>
        <v>0</v>
      </c>
      <c r="W54" s="11"/>
      <c r="X54" s="11"/>
      <c r="Y54" s="11"/>
      <c r="Z54" s="11"/>
      <c r="AA54" s="11"/>
      <c r="AB54" s="11"/>
      <c r="AC54" s="11"/>
      <c r="AD54" s="11"/>
      <c r="AE54" s="11"/>
      <c r="AF54" s="11"/>
      <c r="AG54" s="11"/>
      <c r="AH54" s="11"/>
      <c r="AI54" s="11"/>
    </row>
    <row r="55" spans="1:35" s="6" customFormat="1" ht="27" customHeight="1">
      <c r="A55" s="122" t="s">
        <v>72</v>
      </c>
      <c r="B55" s="122"/>
      <c r="C55" s="122"/>
      <c r="D55" s="122"/>
      <c r="E55" s="122"/>
      <c r="F55" s="34">
        <v>141311754</v>
      </c>
      <c r="G55" s="34">
        <v>7447119</v>
      </c>
      <c r="H55" s="65"/>
      <c r="I55" s="34">
        <v>32496057</v>
      </c>
      <c r="J55" s="34">
        <v>100000</v>
      </c>
      <c r="K55" s="34">
        <v>101268578</v>
      </c>
      <c r="L55" s="66" t="s">
        <v>28</v>
      </c>
      <c r="M55" s="67" t="s">
        <v>28</v>
      </c>
      <c r="N55" s="45" t="s">
        <v>28</v>
      </c>
      <c r="O55" s="45" t="s">
        <v>28</v>
      </c>
      <c r="P55" s="45" t="s">
        <v>28</v>
      </c>
      <c r="Q55" s="34">
        <v>18071814</v>
      </c>
      <c r="R55" s="45">
        <f t="shared" si="0"/>
        <v>12.79</v>
      </c>
      <c r="S55" s="34">
        <v>58301180</v>
      </c>
      <c r="T55" s="45">
        <f>ROUND(S55/F55*100,2)</f>
        <v>41.26</v>
      </c>
      <c r="U55" s="11"/>
      <c r="V55" s="58">
        <f t="shared" si="1"/>
        <v>0</v>
      </c>
      <c r="W55" s="11"/>
      <c r="X55" s="11"/>
      <c r="Y55" s="11"/>
      <c r="Z55" s="11"/>
      <c r="AA55" s="11"/>
      <c r="AB55" s="11"/>
      <c r="AC55" s="11"/>
      <c r="AD55" s="11"/>
      <c r="AE55" s="11"/>
      <c r="AF55" s="11"/>
      <c r="AG55" s="11"/>
      <c r="AH55" s="11"/>
      <c r="AI55" s="11"/>
    </row>
    <row r="56" spans="1:35" s="6" customFormat="1" ht="27" customHeight="1">
      <c r="A56" s="13"/>
      <c r="B56" s="13"/>
      <c r="C56" s="68" t="s">
        <v>34</v>
      </c>
      <c r="D56" s="13"/>
      <c r="E56" s="17"/>
      <c r="F56" s="69">
        <v>129324635</v>
      </c>
      <c r="G56" s="70" t="s">
        <v>28</v>
      </c>
      <c r="H56" s="70" t="s">
        <v>28</v>
      </c>
      <c r="I56" s="69">
        <v>28056057</v>
      </c>
      <c r="J56" s="70" t="s">
        <v>28</v>
      </c>
      <c r="K56" s="69">
        <v>101268578</v>
      </c>
      <c r="L56" s="18" t="s">
        <v>28</v>
      </c>
      <c r="M56" s="43" t="s">
        <v>28</v>
      </c>
      <c r="N56" s="55" t="s">
        <v>28</v>
      </c>
      <c r="O56" s="55" t="s">
        <v>28</v>
      </c>
      <c r="P56" s="55" t="s">
        <v>28</v>
      </c>
      <c r="Q56" s="69">
        <v>14183818</v>
      </c>
      <c r="R56" s="55">
        <f t="shared" si="0"/>
        <v>10.97</v>
      </c>
      <c r="S56" s="69">
        <v>54122448</v>
      </c>
      <c r="T56" s="55">
        <f aca="true" t="shared" si="5" ref="T56:T75">ROUND(S56/F56*100,2)</f>
        <v>41.85</v>
      </c>
      <c r="U56" s="11"/>
      <c r="V56" s="58">
        <f t="shared" si="1"/>
        <v>0</v>
      </c>
      <c r="W56" s="11"/>
      <c r="X56" s="11"/>
      <c r="Y56" s="11"/>
      <c r="Z56" s="11"/>
      <c r="AA56" s="11"/>
      <c r="AB56" s="11"/>
      <c r="AC56" s="11"/>
      <c r="AD56" s="11"/>
      <c r="AE56" s="11"/>
      <c r="AF56" s="11"/>
      <c r="AG56" s="11"/>
      <c r="AH56" s="11"/>
      <c r="AI56" s="11"/>
    </row>
    <row r="57" spans="1:35" s="6" customFormat="1" ht="48" customHeight="1">
      <c r="A57" s="13"/>
      <c r="B57" s="13"/>
      <c r="C57" s="13"/>
      <c r="D57" s="93" t="s">
        <v>35</v>
      </c>
      <c r="E57" s="18" t="s">
        <v>87</v>
      </c>
      <c r="F57" s="69">
        <v>12017785</v>
      </c>
      <c r="G57" s="70" t="s">
        <v>28</v>
      </c>
      <c r="H57" s="70" t="s">
        <v>28</v>
      </c>
      <c r="I57" s="69">
        <v>2833701</v>
      </c>
      <c r="J57" s="70" t="s">
        <v>28</v>
      </c>
      <c r="K57" s="69">
        <v>9184084</v>
      </c>
      <c r="L57" s="18" t="s">
        <v>88</v>
      </c>
      <c r="M57" s="43" t="s">
        <v>188</v>
      </c>
      <c r="N57" s="55" t="s">
        <v>28</v>
      </c>
      <c r="O57" s="55" t="s">
        <v>28</v>
      </c>
      <c r="P57" s="55" t="s">
        <v>28</v>
      </c>
      <c r="Q57" s="69">
        <v>1005743</v>
      </c>
      <c r="R57" s="55">
        <f t="shared" si="0"/>
        <v>8.37</v>
      </c>
      <c r="S57" s="69">
        <v>3553159</v>
      </c>
      <c r="T57" s="55">
        <f t="shared" si="5"/>
        <v>29.57</v>
      </c>
      <c r="U57" s="11"/>
      <c r="V57" s="58">
        <f t="shared" si="1"/>
        <v>0</v>
      </c>
      <c r="W57" s="11"/>
      <c r="X57" s="11"/>
      <c r="Y57" s="11"/>
      <c r="Z57" s="11"/>
      <c r="AA57" s="11"/>
      <c r="AB57" s="11"/>
      <c r="AC57" s="11"/>
      <c r="AD57" s="11"/>
      <c r="AE57" s="11"/>
      <c r="AF57" s="11"/>
      <c r="AG57" s="11"/>
      <c r="AH57" s="11"/>
      <c r="AI57" s="11"/>
    </row>
    <row r="58" spans="1:35" s="6" customFormat="1" ht="61.5" customHeight="1">
      <c r="A58" s="13"/>
      <c r="B58" s="13"/>
      <c r="C58" s="13"/>
      <c r="D58" s="93" t="s">
        <v>37</v>
      </c>
      <c r="E58" s="18" t="s">
        <v>96</v>
      </c>
      <c r="F58" s="69">
        <v>8366000</v>
      </c>
      <c r="G58" s="70" t="s">
        <v>28</v>
      </c>
      <c r="H58" s="70" t="s">
        <v>28</v>
      </c>
      <c r="I58" s="69">
        <v>4950000</v>
      </c>
      <c r="J58" s="70" t="s">
        <v>28</v>
      </c>
      <c r="K58" s="69">
        <v>3416000</v>
      </c>
      <c r="L58" s="18" t="s">
        <v>97</v>
      </c>
      <c r="M58" s="43" t="s">
        <v>189</v>
      </c>
      <c r="N58" s="55" t="s">
        <v>28</v>
      </c>
      <c r="O58" s="55" t="s">
        <v>28</v>
      </c>
      <c r="P58" s="55" t="s">
        <v>28</v>
      </c>
      <c r="Q58" s="69">
        <v>2318443</v>
      </c>
      <c r="R58" s="55">
        <f t="shared" si="0"/>
        <v>27.71</v>
      </c>
      <c r="S58" s="69">
        <v>8366000</v>
      </c>
      <c r="T58" s="94">
        <v>100</v>
      </c>
      <c r="U58" s="11"/>
      <c r="V58" s="58">
        <f t="shared" si="1"/>
        <v>0</v>
      </c>
      <c r="W58" s="11"/>
      <c r="X58" s="11"/>
      <c r="Y58" s="11"/>
      <c r="Z58" s="11"/>
      <c r="AA58" s="11"/>
      <c r="AB58" s="11"/>
      <c r="AC58" s="11"/>
      <c r="AD58" s="11"/>
      <c r="AE58" s="11"/>
      <c r="AF58" s="11"/>
      <c r="AG58" s="11"/>
      <c r="AH58" s="11"/>
      <c r="AI58" s="11"/>
    </row>
    <row r="59" spans="1:35" s="6" customFormat="1" ht="43.5" customHeight="1">
      <c r="A59" s="13"/>
      <c r="B59" s="13"/>
      <c r="C59" s="13"/>
      <c r="D59" s="93" t="s">
        <v>39</v>
      </c>
      <c r="E59" s="18" t="s">
        <v>78</v>
      </c>
      <c r="F59" s="69">
        <v>16654000</v>
      </c>
      <c r="G59" s="70" t="s">
        <v>28</v>
      </c>
      <c r="H59" s="70" t="s">
        <v>28</v>
      </c>
      <c r="I59" s="69">
        <v>15200000</v>
      </c>
      <c r="J59" s="70" t="s">
        <v>28</v>
      </c>
      <c r="K59" s="69">
        <v>1454000</v>
      </c>
      <c r="L59" s="18" t="s">
        <v>79</v>
      </c>
      <c r="M59" s="43" t="s">
        <v>80</v>
      </c>
      <c r="N59" s="55" t="s">
        <v>28</v>
      </c>
      <c r="O59" s="55" t="s">
        <v>28</v>
      </c>
      <c r="P59" s="55" t="s">
        <v>28</v>
      </c>
      <c r="Q59" s="69">
        <v>234000</v>
      </c>
      <c r="R59" s="55">
        <f t="shared" si="0"/>
        <v>1.41</v>
      </c>
      <c r="S59" s="69">
        <v>16444000</v>
      </c>
      <c r="T59" s="55">
        <f t="shared" si="5"/>
        <v>98.74</v>
      </c>
      <c r="U59" s="11"/>
      <c r="V59" s="58">
        <f t="shared" si="1"/>
        <v>0</v>
      </c>
      <c r="W59" s="11"/>
      <c r="X59" s="11"/>
      <c r="Y59" s="11"/>
      <c r="Z59" s="11"/>
      <c r="AA59" s="11"/>
      <c r="AB59" s="11"/>
      <c r="AC59" s="11"/>
      <c r="AD59" s="11"/>
      <c r="AE59" s="11"/>
      <c r="AF59" s="11"/>
      <c r="AG59" s="11"/>
      <c r="AH59" s="11"/>
      <c r="AI59" s="11"/>
    </row>
    <row r="60" spans="1:22" s="6" customFormat="1" ht="48" customHeight="1">
      <c r="A60" s="13"/>
      <c r="B60" s="13"/>
      <c r="C60" s="13"/>
      <c r="D60" s="93" t="s">
        <v>41</v>
      </c>
      <c r="E60" s="18" t="s">
        <v>196</v>
      </c>
      <c r="F60" s="69">
        <v>836356</v>
      </c>
      <c r="G60" s="70" t="s">
        <v>28</v>
      </c>
      <c r="H60" s="70" t="s">
        <v>28</v>
      </c>
      <c r="I60" s="69">
        <v>836356</v>
      </c>
      <c r="J60" s="70" t="s">
        <v>28</v>
      </c>
      <c r="K60" s="69" t="s">
        <v>28</v>
      </c>
      <c r="L60" s="18" t="s">
        <v>77</v>
      </c>
      <c r="M60" s="43" t="s">
        <v>190</v>
      </c>
      <c r="N60" s="55" t="s">
        <v>28</v>
      </c>
      <c r="O60" s="55" t="s">
        <v>28</v>
      </c>
      <c r="P60" s="55" t="s">
        <v>28</v>
      </c>
      <c r="Q60" s="69">
        <v>108300</v>
      </c>
      <c r="R60" s="55">
        <f t="shared" si="0"/>
        <v>12.95</v>
      </c>
      <c r="S60" s="69">
        <v>150961</v>
      </c>
      <c r="T60" s="55">
        <f t="shared" si="5"/>
        <v>18.05</v>
      </c>
      <c r="V60" s="58">
        <f t="shared" si="1"/>
        <v>0</v>
      </c>
    </row>
    <row r="61" spans="1:35" s="6" customFormat="1" ht="48" customHeight="1">
      <c r="A61" s="17"/>
      <c r="B61" s="17"/>
      <c r="C61" s="17"/>
      <c r="D61" s="95" t="s">
        <v>236</v>
      </c>
      <c r="E61" s="18" t="s">
        <v>197</v>
      </c>
      <c r="F61" s="69">
        <v>900000</v>
      </c>
      <c r="G61" s="70" t="s">
        <v>28</v>
      </c>
      <c r="H61" s="70" t="s">
        <v>28</v>
      </c>
      <c r="I61" s="69">
        <v>900000</v>
      </c>
      <c r="J61" s="70" t="s">
        <v>28</v>
      </c>
      <c r="K61" s="70" t="s">
        <v>28</v>
      </c>
      <c r="L61" s="18" t="s">
        <v>73</v>
      </c>
      <c r="M61" s="43" t="s">
        <v>86</v>
      </c>
      <c r="N61" s="55" t="s">
        <v>28</v>
      </c>
      <c r="O61" s="55" t="s">
        <v>28</v>
      </c>
      <c r="P61" s="55" t="s">
        <v>28</v>
      </c>
      <c r="Q61" s="69">
        <v>270000</v>
      </c>
      <c r="R61" s="55">
        <f t="shared" si="0"/>
        <v>30</v>
      </c>
      <c r="S61" s="69">
        <v>590000</v>
      </c>
      <c r="T61" s="55">
        <f t="shared" si="5"/>
        <v>65.56</v>
      </c>
      <c r="U61" s="11"/>
      <c r="V61" s="58">
        <f t="shared" si="1"/>
        <v>0</v>
      </c>
      <c r="W61" s="11"/>
      <c r="X61" s="11"/>
      <c r="Y61" s="11"/>
      <c r="Z61" s="11"/>
      <c r="AA61" s="11"/>
      <c r="AB61" s="11"/>
      <c r="AC61" s="11"/>
      <c r="AD61" s="11"/>
      <c r="AE61" s="11"/>
      <c r="AF61" s="11"/>
      <c r="AG61" s="11"/>
      <c r="AH61" s="11"/>
      <c r="AI61" s="11"/>
    </row>
    <row r="62" spans="1:22" s="6" customFormat="1" ht="50.25" customHeight="1">
      <c r="A62" s="13"/>
      <c r="B62" s="13"/>
      <c r="C62" s="13"/>
      <c r="D62" s="93" t="s">
        <v>237</v>
      </c>
      <c r="E62" s="18" t="s">
        <v>198</v>
      </c>
      <c r="F62" s="69">
        <v>1420000</v>
      </c>
      <c r="G62" s="70" t="s">
        <v>28</v>
      </c>
      <c r="H62" s="70" t="s">
        <v>28</v>
      </c>
      <c r="I62" s="69">
        <v>1420000</v>
      </c>
      <c r="J62" s="70" t="s">
        <v>28</v>
      </c>
      <c r="K62" s="70" t="s">
        <v>28</v>
      </c>
      <c r="L62" s="18" t="s">
        <v>191</v>
      </c>
      <c r="M62" s="43" t="s">
        <v>192</v>
      </c>
      <c r="N62" s="55" t="s">
        <v>28</v>
      </c>
      <c r="O62" s="55" t="s">
        <v>28</v>
      </c>
      <c r="P62" s="55" t="s">
        <v>28</v>
      </c>
      <c r="Q62" s="69">
        <v>400000</v>
      </c>
      <c r="R62" s="55">
        <f t="shared" si="0"/>
        <v>28.17</v>
      </c>
      <c r="S62" s="69">
        <v>740000</v>
      </c>
      <c r="T62" s="55">
        <f t="shared" si="5"/>
        <v>52.11</v>
      </c>
      <c r="V62" s="58">
        <f t="shared" si="1"/>
        <v>0</v>
      </c>
    </row>
    <row r="63" spans="1:22" s="6" customFormat="1" ht="63" customHeight="1">
      <c r="A63" s="16"/>
      <c r="B63" s="16"/>
      <c r="C63" s="16"/>
      <c r="D63" s="96" t="s">
        <v>46</v>
      </c>
      <c r="E63" s="81" t="s">
        <v>84</v>
      </c>
      <c r="F63" s="79">
        <v>4466000</v>
      </c>
      <c r="G63" s="80" t="s">
        <v>28</v>
      </c>
      <c r="H63" s="80" t="s">
        <v>28</v>
      </c>
      <c r="I63" s="79" t="s">
        <v>28</v>
      </c>
      <c r="J63" s="80" t="s">
        <v>28</v>
      </c>
      <c r="K63" s="79">
        <v>4466000</v>
      </c>
      <c r="L63" s="81" t="s">
        <v>85</v>
      </c>
      <c r="M63" s="44" t="s">
        <v>192</v>
      </c>
      <c r="N63" s="56" t="s">
        <v>28</v>
      </c>
      <c r="O63" s="56" t="s">
        <v>28</v>
      </c>
      <c r="P63" s="56" t="s">
        <v>28</v>
      </c>
      <c r="Q63" s="79">
        <v>1538000</v>
      </c>
      <c r="R63" s="56">
        <f t="shared" si="0"/>
        <v>34.44</v>
      </c>
      <c r="S63" s="79">
        <v>1948000</v>
      </c>
      <c r="T63" s="56">
        <f t="shared" si="5"/>
        <v>43.62</v>
      </c>
      <c r="V63" s="58">
        <f t="shared" si="1"/>
        <v>0</v>
      </c>
    </row>
    <row r="64" spans="1:22" s="6" customFormat="1" ht="36" customHeight="1">
      <c r="A64" s="13"/>
      <c r="B64" s="13"/>
      <c r="C64" s="13"/>
      <c r="D64" s="93" t="s">
        <v>238</v>
      </c>
      <c r="E64" s="18" t="s">
        <v>90</v>
      </c>
      <c r="F64" s="69">
        <v>2064000</v>
      </c>
      <c r="G64" s="70" t="s">
        <v>28</v>
      </c>
      <c r="H64" s="70" t="s">
        <v>28</v>
      </c>
      <c r="I64" s="70" t="s">
        <v>28</v>
      </c>
      <c r="J64" s="70" t="s">
        <v>28</v>
      </c>
      <c r="K64" s="69">
        <v>2064000</v>
      </c>
      <c r="L64" s="18" t="s">
        <v>91</v>
      </c>
      <c r="M64" s="43" t="s">
        <v>86</v>
      </c>
      <c r="N64" s="55" t="s">
        <v>28</v>
      </c>
      <c r="O64" s="55" t="s">
        <v>28</v>
      </c>
      <c r="P64" s="55" t="s">
        <v>28</v>
      </c>
      <c r="Q64" s="69">
        <v>506000</v>
      </c>
      <c r="R64" s="55">
        <f t="shared" si="0"/>
        <v>24.52</v>
      </c>
      <c r="S64" s="69">
        <v>1549768</v>
      </c>
      <c r="T64" s="55">
        <f t="shared" si="5"/>
        <v>75.09</v>
      </c>
      <c r="V64" s="58">
        <f t="shared" si="1"/>
        <v>0</v>
      </c>
    </row>
    <row r="65" spans="1:35" s="6" customFormat="1" ht="56.25" customHeight="1">
      <c r="A65" s="13"/>
      <c r="B65" s="13"/>
      <c r="C65" s="13"/>
      <c r="D65" s="93" t="s">
        <v>239</v>
      </c>
      <c r="E65" s="18" t="s">
        <v>74</v>
      </c>
      <c r="F65" s="69">
        <v>13000000</v>
      </c>
      <c r="G65" s="70" t="s">
        <v>28</v>
      </c>
      <c r="H65" s="70" t="s">
        <v>28</v>
      </c>
      <c r="I65" s="70" t="s">
        <v>28</v>
      </c>
      <c r="J65" s="70" t="s">
        <v>28</v>
      </c>
      <c r="K65" s="69">
        <v>13000000</v>
      </c>
      <c r="L65" s="18" t="s">
        <v>75</v>
      </c>
      <c r="M65" s="43" t="s">
        <v>76</v>
      </c>
      <c r="N65" s="84">
        <v>1.02</v>
      </c>
      <c r="O65" s="55" t="s">
        <v>28</v>
      </c>
      <c r="P65" s="55" t="s">
        <v>28</v>
      </c>
      <c r="Q65" s="69">
        <v>2500000</v>
      </c>
      <c r="R65" s="55">
        <f t="shared" si="0"/>
        <v>19.23</v>
      </c>
      <c r="S65" s="69">
        <v>4076500</v>
      </c>
      <c r="T65" s="55">
        <f t="shared" si="5"/>
        <v>31.36</v>
      </c>
      <c r="U65" s="11"/>
      <c r="V65" s="58">
        <f t="shared" si="1"/>
        <v>0</v>
      </c>
      <c r="W65" s="11"/>
      <c r="X65" s="11"/>
      <c r="Y65" s="11"/>
      <c r="Z65" s="11"/>
      <c r="AA65" s="11"/>
      <c r="AB65" s="11"/>
      <c r="AC65" s="11"/>
      <c r="AD65" s="11"/>
      <c r="AE65" s="11"/>
      <c r="AF65" s="11"/>
      <c r="AG65" s="11"/>
      <c r="AH65" s="11"/>
      <c r="AI65" s="11"/>
    </row>
    <row r="66" spans="1:22" s="6" customFormat="1" ht="48" customHeight="1">
      <c r="A66" s="13"/>
      <c r="B66" s="13"/>
      <c r="C66" s="13"/>
      <c r="D66" s="93" t="s">
        <v>240</v>
      </c>
      <c r="E66" s="18" t="s">
        <v>81</v>
      </c>
      <c r="F66" s="69">
        <v>785920</v>
      </c>
      <c r="G66" s="70" t="s">
        <v>28</v>
      </c>
      <c r="H66" s="70" t="s">
        <v>28</v>
      </c>
      <c r="I66" s="70" t="s">
        <v>28</v>
      </c>
      <c r="J66" s="70" t="s">
        <v>28</v>
      </c>
      <c r="K66" s="69">
        <v>785920</v>
      </c>
      <c r="L66" s="18" t="s">
        <v>82</v>
      </c>
      <c r="M66" s="43" t="s">
        <v>83</v>
      </c>
      <c r="N66" s="60" t="s">
        <v>241</v>
      </c>
      <c r="O66" s="84">
        <v>0.86</v>
      </c>
      <c r="P66" s="55" t="s">
        <v>28</v>
      </c>
      <c r="Q66" s="69">
        <v>251040</v>
      </c>
      <c r="R66" s="55">
        <f t="shared" si="0"/>
        <v>31.94</v>
      </c>
      <c r="S66" s="69">
        <v>407990</v>
      </c>
      <c r="T66" s="55">
        <f t="shared" si="5"/>
        <v>51.91</v>
      </c>
      <c r="V66" s="58">
        <f t="shared" si="1"/>
        <v>0</v>
      </c>
    </row>
    <row r="67" spans="1:22" s="6" customFormat="1" ht="48" customHeight="1">
      <c r="A67" s="13"/>
      <c r="B67" s="13"/>
      <c r="C67" s="13"/>
      <c r="D67" s="93" t="s">
        <v>242</v>
      </c>
      <c r="E67" s="18" t="s">
        <v>284</v>
      </c>
      <c r="F67" s="69">
        <v>798574</v>
      </c>
      <c r="G67" s="70" t="s">
        <v>28</v>
      </c>
      <c r="H67" s="70" t="s">
        <v>28</v>
      </c>
      <c r="I67" s="69" t="s">
        <v>28</v>
      </c>
      <c r="J67" s="70" t="s">
        <v>28</v>
      </c>
      <c r="K67" s="69">
        <v>798574</v>
      </c>
      <c r="L67" s="18" t="s">
        <v>93</v>
      </c>
      <c r="M67" s="43" t="s">
        <v>94</v>
      </c>
      <c r="N67" s="60" t="s">
        <v>243</v>
      </c>
      <c r="O67" s="55" t="s">
        <v>28</v>
      </c>
      <c r="P67" s="55" t="s">
        <v>28</v>
      </c>
      <c r="Q67" s="69">
        <v>291267</v>
      </c>
      <c r="R67" s="55">
        <f t="shared" si="0"/>
        <v>36.47</v>
      </c>
      <c r="S67" s="69">
        <v>313045</v>
      </c>
      <c r="T67" s="55">
        <f t="shared" si="5"/>
        <v>39.2</v>
      </c>
      <c r="V67" s="58">
        <f t="shared" si="1"/>
        <v>0</v>
      </c>
    </row>
    <row r="68" spans="1:22" s="6" customFormat="1" ht="34.5" customHeight="1">
      <c r="A68" s="13"/>
      <c r="B68" s="13"/>
      <c r="C68" s="13"/>
      <c r="D68" s="93" t="s">
        <v>244</v>
      </c>
      <c r="E68" s="18" t="s">
        <v>95</v>
      </c>
      <c r="F68" s="69">
        <v>400000</v>
      </c>
      <c r="G68" s="70" t="s">
        <v>28</v>
      </c>
      <c r="H68" s="70" t="s">
        <v>28</v>
      </c>
      <c r="I68" s="69">
        <v>400000</v>
      </c>
      <c r="J68" s="70" t="s">
        <v>28</v>
      </c>
      <c r="K68" s="69" t="s">
        <v>28</v>
      </c>
      <c r="L68" s="18" t="s">
        <v>193</v>
      </c>
      <c r="M68" s="43" t="s">
        <v>194</v>
      </c>
      <c r="N68" s="55" t="s">
        <v>28</v>
      </c>
      <c r="O68" s="55" t="s">
        <v>28</v>
      </c>
      <c r="P68" s="55" t="s">
        <v>28</v>
      </c>
      <c r="Q68" s="69" t="s">
        <v>28</v>
      </c>
      <c r="R68" s="55"/>
      <c r="S68" s="69">
        <v>200000</v>
      </c>
      <c r="T68" s="55">
        <f t="shared" si="5"/>
        <v>50</v>
      </c>
      <c r="V68" s="58">
        <f t="shared" si="1"/>
        <v>0</v>
      </c>
    </row>
    <row r="69" spans="1:35" s="6" customFormat="1" ht="63.75" customHeight="1">
      <c r="A69" s="13"/>
      <c r="B69" s="13"/>
      <c r="C69" s="13"/>
      <c r="D69" s="93" t="s">
        <v>245</v>
      </c>
      <c r="E69" s="18" t="s">
        <v>199</v>
      </c>
      <c r="F69" s="69">
        <v>1516000</v>
      </c>
      <c r="G69" s="70" t="s">
        <v>28</v>
      </c>
      <c r="H69" s="70" t="s">
        <v>28</v>
      </c>
      <c r="I69" s="69">
        <v>1516000</v>
      </c>
      <c r="J69" s="70" t="s">
        <v>28</v>
      </c>
      <c r="K69" s="69" t="s">
        <v>28</v>
      </c>
      <c r="L69" s="18" t="s">
        <v>99</v>
      </c>
      <c r="M69" s="43" t="s">
        <v>83</v>
      </c>
      <c r="N69" s="55" t="s">
        <v>28</v>
      </c>
      <c r="O69" s="55" t="s">
        <v>28</v>
      </c>
      <c r="P69" s="55" t="s">
        <v>28</v>
      </c>
      <c r="Q69" s="69">
        <v>282875</v>
      </c>
      <c r="R69" s="55">
        <f t="shared" si="0"/>
        <v>18.66</v>
      </c>
      <c r="S69" s="69">
        <v>982875</v>
      </c>
      <c r="T69" s="55">
        <f t="shared" si="5"/>
        <v>64.83</v>
      </c>
      <c r="U69" s="11"/>
      <c r="V69" s="58">
        <f t="shared" si="1"/>
        <v>0</v>
      </c>
      <c r="W69" s="11"/>
      <c r="X69" s="11"/>
      <c r="Y69" s="11"/>
      <c r="Z69" s="11"/>
      <c r="AA69" s="11"/>
      <c r="AB69" s="11"/>
      <c r="AC69" s="11"/>
      <c r="AD69" s="11"/>
      <c r="AE69" s="11"/>
      <c r="AF69" s="11"/>
      <c r="AG69" s="11"/>
      <c r="AH69" s="11"/>
      <c r="AI69" s="11"/>
    </row>
    <row r="70" spans="1:35" s="6" customFormat="1" ht="78" customHeight="1">
      <c r="A70" s="13"/>
      <c r="B70" s="13"/>
      <c r="C70" s="13"/>
      <c r="D70" s="93" t="s">
        <v>246</v>
      </c>
      <c r="E70" s="18" t="s">
        <v>200</v>
      </c>
      <c r="F70" s="69">
        <v>1600000</v>
      </c>
      <c r="G70" s="70" t="s">
        <v>28</v>
      </c>
      <c r="H70" s="70" t="s">
        <v>28</v>
      </c>
      <c r="I70" s="69" t="s">
        <v>28</v>
      </c>
      <c r="J70" s="70" t="s">
        <v>28</v>
      </c>
      <c r="K70" s="69">
        <v>1600000</v>
      </c>
      <c r="L70" s="18" t="s">
        <v>195</v>
      </c>
      <c r="M70" s="43" t="s">
        <v>100</v>
      </c>
      <c r="N70" s="55" t="s">
        <v>28</v>
      </c>
      <c r="O70" s="55" t="s">
        <v>28</v>
      </c>
      <c r="P70" s="55" t="s">
        <v>28</v>
      </c>
      <c r="Q70" s="69">
        <v>78150</v>
      </c>
      <c r="R70" s="55">
        <f t="shared" si="0"/>
        <v>4.88</v>
      </c>
      <c r="S70" s="69">
        <v>100150</v>
      </c>
      <c r="T70" s="55">
        <f t="shared" si="5"/>
        <v>6.26</v>
      </c>
      <c r="U70" s="11"/>
      <c r="V70" s="58">
        <f t="shared" si="1"/>
        <v>0</v>
      </c>
      <c r="W70" s="11"/>
      <c r="X70" s="11"/>
      <c r="Y70" s="11"/>
      <c r="Z70" s="11"/>
      <c r="AA70" s="11"/>
      <c r="AB70" s="11"/>
      <c r="AC70" s="11"/>
      <c r="AD70" s="11"/>
      <c r="AE70" s="11"/>
      <c r="AF70" s="11"/>
      <c r="AG70" s="11"/>
      <c r="AH70" s="11"/>
      <c r="AI70" s="11"/>
    </row>
    <row r="71" spans="1:35" s="6" customFormat="1" ht="61.5" customHeight="1">
      <c r="A71" s="13"/>
      <c r="B71" s="13"/>
      <c r="C71" s="13"/>
      <c r="D71" s="93" t="s">
        <v>98</v>
      </c>
      <c r="E71" s="18" t="s">
        <v>201</v>
      </c>
      <c r="F71" s="69">
        <v>64500000</v>
      </c>
      <c r="G71" s="70" t="s">
        <v>28</v>
      </c>
      <c r="H71" s="70" t="s">
        <v>28</v>
      </c>
      <c r="I71" s="69" t="s">
        <v>28</v>
      </c>
      <c r="J71" s="70" t="s">
        <v>28</v>
      </c>
      <c r="K71" s="69">
        <v>64500000</v>
      </c>
      <c r="L71" s="18" t="s">
        <v>101</v>
      </c>
      <c r="M71" s="43" t="s">
        <v>102</v>
      </c>
      <c r="N71" s="84">
        <v>1.8</v>
      </c>
      <c r="O71" s="55">
        <v>1.45</v>
      </c>
      <c r="P71" s="55" t="s">
        <v>28</v>
      </c>
      <c r="Q71" s="69">
        <v>4400000</v>
      </c>
      <c r="R71" s="55">
        <f t="shared" si="0"/>
        <v>6.82</v>
      </c>
      <c r="S71" s="69">
        <v>14700000</v>
      </c>
      <c r="T71" s="55">
        <f t="shared" si="5"/>
        <v>22.79</v>
      </c>
      <c r="U71" s="11"/>
      <c r="V71" s="58">
        <f t="shared" si="1"/>
        <v>0</v>
      </c>
      <c r="W71" s="11"/>
      <c r="X71" s="11"/>
      <c r="Y71" s="11"/>
      <c r="Z71" s="11"/>
      <c r="AA71" s="11"/>
      <c r="AB71" s="11"/>
      <c r="AC71" s="11"/>
      <c r="AD71" s="11"/>
      <c r="AE71" s="11"/>
      <c r="AF71" s="11"/>
      <c r="AG71" s="11"/>
      <c r="AH71" s="11"/>
      <c r="AI71" s="11"/>
    </row>
    <row r="72" spans="1:35" s="6" customFormat="1" ht="25.5" customHeight="1">
      <c r="A72" s="13"/>
      <c r="B72" s="13"/>
      <c r="C72" s="68" t="s">
        <v>67</v>
      </c>
      <c r="D72" s="13"/>
      <c r="E72" s="18"/>
      <c r="F72" s="69">
        <v>4440000</v>
      </c>
      <c r="G72" s="70" t="s">
        <v>28</v>
      </c>
      <c r="H72" s="70" t="s">
        <v>28</v>
      </c>
      <c r="I72" s="69">
        <v>4440000</v>
      </c>
      <c r="J72" s="70" t="s">
        <v>28</v>
      </c>
      <c r="K72" s="69" t="s">
        <v>28</v>
      </c>
      <c r="L72" s="18" t="s">
        <v>28</v>
      </c>
      <c r="M72" s="43" t="s">
        <v>28</v>
      </c>
      <c r="N72" s="55" t="s">
        <v>28</v>
      </c>
      <c r="O72" s="55" t="s">
        <v>28</v>
      </c>
      <c r="P72" s="55" t="s">
        <v>28</v>
      </c>
      <c r="Q72" s="69">
        <v>100000</v>
      </c>
      <c r="R72" s="55">
        <f aca="true" t="shared" si="6" ref="R72:R135">ROUND(Q72/F72*100,2)</f>
        <v>2.25</v>
      </c>
      <c r="S72" s="69">
        <v>100000</v>
      </c>
      <c r="T72" s="55">
        <f t="shared" si="5"/>
        <v>2.25</v>
      </c>
      <c r="U72" s="11"/>
      <c r="V72" s="58">
        <f t="shared" si="1"/>
        <v>0</v>
      </c>
      <c r="W72" s="11"/>
      <c r="X72" s="11"/>
      <c r="Y72" s="11"/>
      <c r="Z72" s="11"/>
      <c r="AA72" s="11"/>
      <c r="AB72" s="11"/>
      <c r="AC72" s="11"/>
      <c r="AD72" s="11"/>
      <c r="AE72" s="11"/>
      <c r="AF72" s="11"/>
      <c r="AG72" s="11"/>
      <c r="AH72" s="11"/>
      <c r="AI72" s="11"/>
    </row>
    <row r="73" spans="1:35" s="6" customFormat="1" ht="89.25" customHeight="1">
      <c r="A73" s="13"/>
      <c r="B73" s="13"/>
      <c r="C73" s="13"/>
      <c r="D73" s="68"/>
      <c r="E73" s="18" t="s">
        <v>202</v>
      </c>
      <c r="F73" s="69">
        <v>4440000</v>
      </c>
      <c r="G73" s="70" t="s">
        <v>28</v>
      </c>
      <c r="H73" s="70" t="s">
        <v>28</v>
      </c>
      <c r="I73" s="69">
        <v>4440000</v>
      </c>
      <c r="J73" s="70" t="s">
        <v>28</v>
      </c>
      <c r="K73" s="69"/>
      <c r="L73" s="18" t="s">
        <v>247</v>
      </c>
      <c r="M73" s="43" t="s">
        <v>291</v>
      </c>
      <c r="N73" s="55"/>
      <c r="O73" s="55"/>
      <c r="P73" s="55"/>
      <c r="Q73" s="69">
        <v>100000</v>
      </c>
      <c r="R73" s="55">
        <f t="shared" si="6"/>
        <v>2.25</v>
      </c>
      <c r="S73" s="69">
        <v>100000</v>
      </c>
      <c r="T73" s="55">
        <f t="shared" si="5"/>
        <v>2.25</v>
      </c>
      <c r="U73" s="11"/>
      <c r="V73" s="58">
        <f aca="true" t="shared" si="7" ref="V73:V136">F73-SUM(G73:K73)</f>
        <v>0</v>
      </c>
      <c r="W73" s="11"/>
      <c r="X73" s="11"/>
      <c r="Y73" s="11"/>
      <c r="Z73" s="11"/>
      <c r="AA73" s="11"/>
      <c r="AB73" s="11"/>
      <c r="AC73" s="11"/>
      <c r="AD73" s="11"/>
      <c r="AE73" s="11"/>
      <c r="AF73" s="11"/>
      <c r="AG73" s="11"/>
      <c r="AH73" s="11"/>
      <c r="AI73" s="11"/>
    </row>
    <row r="74" spans="1:35" s="6" customFormat="1" ht="25.5" customHeight="1">
      <c r="A74" s="13"/>
      <c r="B74" s="13"/>
      <c r="C74" s="68" t="s">
        <v>70</v>
      </c>
      <c r="D74" s="13"/>
      <c r="E74" s="17"/>
      <c r="F74" s="69">
        <v>7547119</v>
      </c>
      <c r="G74" s="69">
        <v>7447119</v>
      </c>
      <c r="H74" s="70" t="s">
        <v>28</v>
      </c>
      <c r="I74" s="70" t="s">
        <v>28</v>
      </c>
      <c r="J74" s="69">
        <v>100000</v>
      </c>
      <c r="K74" s="70" t="s">
        <v>28</v>
      </c>
      <c r="L74" s="18" t="s">
        <v>28</v>
      </c>
      <c r="M74" s="43" t="s">
        <v>28</v>
      </c>
      <c r="N74" s="55" t="s">
        <v>28</v>
      </c>
      <c r="O74" s="55" t="s">
        <v>28</v>
      </c>
      <c r="P74" s="55" t="s">
        <v>28</v>
      </c>
      <c r="Q74" s="69">
        <v>3787996</v>
      </c>
      <c r="R74" s="55">
        <f t="shared" si="6"/>
        <v>50.19</v>
      </c>
      <c r="S74" s="69">
        <v>4078732</v>
      </c>
      <c r="T74" s="55">
        <f t="shared" si="5"/>
        <v>54.04</v>
      </c>
      <c r="U74" s="11"/>
      <c r="V74" s="58">
        <f t="shared" si="7"/>
        <v>0</v>
      </c>
      <c r="W74" s="11"/>
      <c r="X74" s="11"/>
      <c r="Y74" s="11"/>
      <c r="Z74" s="11"/>
      <c r="AA74" s="11"/>
      <c r="AB74" s="11"/>
      <c r="AC74" s="11"/>
      <c r="AD74" s="11"/>
      <c r="AE74" s="11"/>
      <c r="AF74" s="11"/>
      <c r="AG74" s="11"/>
      <c r="AH74" s="11"/>
      <c r="AI74" s="11"/>
    </row>
    <row r="75" spans="1:35" s="6" customFormat="1" ht="25.5" customHeight="1">
      <c r="A75" s="13"/>
      <c r="B75" s="13"/>
      <c r="C75" s="13"/>
      <c r="D75" s="68" t="s">
        <v>35</v>
      </c>
      <c r="E75" s="17" t="s">
        <v>50</v>
      </c>
      <c r="F75" s="69">
        <v>4674264</v>
      </c>
      <c r="G75" s="69">
        <v>4674264</v>
      </c>
      <c r="H75" s="70" t="s">
        <v>28</v>
      </c>
      <c r="I75" s="70" t="s">
        <v>28</v>
      </c>
      <c r="J75" s="70" t="s">
        <v>28</v>
      </c>
      <c r="K75" s="70" t="s">
        <v>28</v>
      </c>
      <c r="L75" s="18" t="s">
        <v>28</v>
      </c>
      <c r="M75" s="43" t="s">
        <v>28</v>
      </c>
      <c r="N75" s="55" t="s">
        <v>28</v>
      </c>
      <c r="O75" s="55" t="s">
        <v>28</v>
      </c>
      <c r="P75" s="55" t="s">
        <v>28</v>
      </c>
      <c r="Q75" s="69">
        <v>915141</v>
      </c>
      <c r="R75" s="55">
        <f t="shared" si="6"/>
        <v>19.58</v>
      </c>
      <c r="S75" s="69">
        <v>1205877</v>
      </c>
      <c r="T75" s="55">
        <f t="shared" si="5"/>
        <v>25.8</v>
      </c>
      <c r="U75" s="11"/>
      <c r="V75" s="58">
        <f t="shared" si="7"/>
        <v>0</v>
      </c>
      <c r="W75" s="11"/>
      <c r="X75" s="11"/>
      <c r="Y75" s="11"/>
      <c r="Z75" s="11"/>
      <c r="AA75" s="11"/>
      <c r="AB75" s="11"/>
      <c r="AC75" s="11"/>
      <c r="AD75" s="11"/>
      <c r="AE75" s="11"/>
      <c r="AF75" s="11"/>
      <c r="AG75" s="11"/>
      <c r="AH75" s="11"/>
      <c r="AI75" s="11"/>
    </row>
    <row r="76" spans="1:35" s="6" customFormat="1" ht="25.5" customHeight="1">
      <c r="A76" s="16"/>
      <c r="B76" s="16"/>
      <c r="C76" s="16"/>
      <c r="D76" s="78" t="s">
        <v>37</v>
      </c>
      <c r="E76" s="57" t="s">
        <v>31</v>
      </c>
      <c r="F76" s="79">
        <v>2872855</v>
      </c>
      <c r="G76" s="79">
        <v>2772855</v>
      </c>
      <c r="H76" s="80" t="s">
        <v>28</v>
      </c>
      <c r="I76" s="80" t="s">
        <v>28</v>
      </c>
      <c r="J76" s="79">
        <v>100000</v>
      </c>
      <c r="K76" s="80" t="s">
        <v>28</v>
      </c>
      <c r="L76" s="81" t="s">
        <v>28</v>
      </c>
      <c r="M76" s="103" t="s">
        <v>235</v>
      </c>
      <c r="N76" s="56" t="s">
        <v>28</v>
      </c>
      <c r="O76" s="56" t="s">
        <v>28</v>
      </c>
      <c r="P76" s="56" t="s">
        <v>28</v>
      </c>
      <c r="Q76" s="79">
        <v>2872855</v>
      </c>
      <c r="R76" s="97">
        <v>100</v>
      </c>
      <c r="S76" s="79">
        <v>2872855</v>
      </c>
      <c r="T76" s="97">
        <v>100</v>
      </c>
      <c r="U76" s="11"/>
      <c r="V76" s="58">
        <f t="shared" si="7"/>
        <v>0</v>
      </c>
      <c r="W76" s="11"/>
      <c r="X76" s="11"/>
      <c r="Y76" s="11"/>
      <c r="Z76" s="11"/>
      <c r="AA76" s="11"/>
      <c r="AB76" s="11"/>
      <c r="AC76" s="11"/>
      <c r="AD76" s="11"/>
      <c r="AE76" s="11"/>
      <c r="AF76" s="11"/>
      <c r="AG76" s="11"/>
      <c r="AH76" s="11"/>
      <c r="AI76" s="11"/>
    </row>
    <row r="77" spans="1:35" s="6" customFormat="1" ht="25.5" customHeight="1">
      <c r="A77" s="123" t="s">
        <v>248</v>
      </c>
      <c r="B77" s="123"/>
      <c r="C77" s="123"/>
      <c r="D77" s="123"/>
      <c r="E77" s="123"/>
      <c r="F77" s="33">
        <v>15344875</v>
      </c>
      <c r="G77" s="33">
        <v>8638691</v>
      </c>
      <c r="H77" s="85"/>
      <c r="I77" s="85"/>
      <c r="J77" s="33">
        <v>315828</v>
      </c>
      <c r="K77" s="33">
        <v>6390356</v>
      </c>
      <c r="L77" s="86" t="s">
        <v>28</v>
      </c>
      <c r="M77" s="87" t="s">
        <v>28</v>
      </c>
      <c r="N77" s="21" t="s">
        <v>28</v>
      </c>
      <c r="O77" s="21" t="s">
        <v>28</v>
      </c>
      <c r="P77" s="21" t="s">
        <v>28</v>
      </c>
      <c r="Q77" s="33">
        <v>3316177</v>
      </c>
      <c r="R77" s="45">
        <f t="shared" si="6"/>
        <v>21.61</v>
      </c>
      <c r="S77" s="33">
        <v>3975172</v>
      </c>
      <c r="T77" s="21">
        <f>ROUND(S77/F77*100,2)</f>
        <v>25.91</v>
      </c>
      <c r="U77" s="11"/>
      <c r="V77" s="58">
        <f t="shared" si="7"/>
        <v>0</v>
      </c>
      <c r="W77" s="11"/>
      <c r="X77" s="11"/>
      <c r="Y77" s="11"/>
      <c r="Z77" s="11"/>
      <c r="AA77" s="11"/>
      <c r="AB77" s="11"/>
      <c r="AC77" s="11"/>
      <c r="AD77" s="11"/>
      <c r="AE77" s="11"/>
      <c r="AF77" s="11"/>
      <c r="AG77" s="11"/>
      <c r="AH77" s="11"/>
      <c r="AI77" s="11"/>
    </row>
    <row r="78" spans="1:35" s="6" customFormat="1" ht="25.5" customHeight="1">
      <c r="A78" s="120" t="s">
        <v>103</v>
      </c>
      <c r="B78" s="120"/>
      <c r="C78" s="120"/>
      <c r="D78" s="120"/>
      <c r="E78" s="120"/>
      <c r="F78" s="33">
        <v>4412</v>
      </c>
      <c r="G78" s="33">
        <v>4412</v>
      </c>
      <c r="H78" s="85" t="s">
        <v>28</v>
      </c>
      <c r="I78" s="85" t="s">
        <v>28</v>
      </c>
      <c r="J78" s="85" t="s">
        <v>28</v>
      </c>
      <c r="K78" s="85" t="s">
        <v>28</v>
      </c>
      <c r="L78" s="86" t="s">
        <v>28</v>
      </c>
      <c r="M78" s="87" t="s">
        <v>28</v>
      </c>
      <c r="N78" s="21" t="s">
        <v>28</v>
      </c>
      <c r="O78" s="21" t="s">
        <v>28</v>
      </c>
      <c r="P78" s="21" t="s">
        <v>28</v>
      </c>
      <c r="Q78" s="33">
        <v>4412</v>
      </c>
      <c r="R78" s="46">
        <v>100</v>
      </c>
      <c r="S78" s="33">
        <v>4412</v>
      </c>
      <c r="T78" s="46">
        <v>100</v>
      </c>
      <c r="U78" s="11"/>
      <c r="V78" s="58">
        <f t="shared" si="7"/>
        <v>0</v>
      </c>
      <c r="W78" s="11"/>
      <c r="X78" s="11"/>
      <c r="Y78" s="11"/>
      <c r="Z78" s="11"/>
      <c r="AA78" s="11"/>
      <c r="AB78" s="11"/>
      <c r="AC78" s="11"/>
      <c r="AD78" s="11"/>
      <c r="AE78" s="11"/>
      <c r="AF78" s="11"/>
      <c r="AG78" s="11"/>
      <c r="AH78" s="11"/>
      <c r="AI78" s="11"/>
    </row>
    <row r="79" spans="1:35" s="6" customFormat="1" ht="25.5" customHeight="1">
      <c r="A79" s="13"/>
      <c r="B79" s="13"/>
      <c r="C79" s="37" t="s">
        <v>30</v>
      </c>
      <c r="D79" s="13"/>
      <c r="E79" s="14"/>
      <c r="F79" s="42">
        <v>4412</v>
      </c>
      <c r="G79" s="42">
        <v>4412</v>
      </c>
      <c r="H79" s="88" t="s">
        <v>28</v>
      </c>
      <c r="I79" s="88" t="s">
        <v>28</v>
      </c>
      <c r="J79" s="88" t="s">
        <v>28</v>
      </c>
      <c r="K79" s="88" t="s">
        <v>28</v>
      </c>
      <c r="L79" s="40" t="s">
        <v>28</v>
      </c>
      <c r="M79" s="35" t="s">
        <v>156</v>
      </c>
      <c r="N79" s="41" t="s">
        <v>28</v>
      </c>
      <c r="O79" s="41" t="s">
        <v>28</v>
      </c>
      <c r="P79" s="41" t="s">
        <v>28</v>
      </c>
      <c r="Q79" s="42">
        <v>4412</v>
      </c>
      <c r="R79" s="92">
        <v>100</v>
      </c>
      <c r="S79" s="42">
        <v>4412</v>
      </c>
      <c r="T79" s="92">
        <v>100</v>
      </c>
      <c r="U79" s="11"/>
      <c r="V79" s="58">
        <f t="shared" si="7"/>
        <v>0</v>
      </c>
      <c r="W79" s="11"/>
      <c r="X79" s="11"/>
      <c r="Y79" s="11"/>
      <c r="Z79" s="11"/>
      <c r="AA79" s="11"/>
      <c r="AB79" s="11"/>
      <c r="AC79" s="11"/>
      <c r="AD79" s="11"/>
      <c r="AE79" s="11"/>
      <c r="AF79" s="11"/>
      <c r="AG79" s="11"/>
      <c r="AH79" s="11"/>
      <c r="AI79" s="11"/>
    </row>
    <row r="80" spans="1:22" s="6" customFormat="1" ht="25.5" customHeight="1">
      <c r="A80" s="120" t="s">
        <v>104</v>
      </c>
      <c r="B80" s="120"/>
      <c r="C80" s="120"/>
      <c r="D80" s="120"/>
      <c r="E80" s="120"/>
      <c r="F80" s="33">
        <v>1218828</v>
      </c>
      <c r="G80" s="33">
        <v>903000</v>
      </c>
      <c r="H80" s="85" t="s">
        <v>28</v>
      </c>
      <c r="I80" s="85" t="s">
        <v>28</v>
      </c>
      <c r="J80" s="33">
        <v>315828</v>
      </c>
      <c r="K80" s="85" t="s">
        <v>28</v>
      </c>
      <c r="L80" s="86" t="s">
        <v>28</v>
      </c>
      <c r="M80" s="87" t="s">
        <v>28</v>
      </c>
      <c r="N80" s="21" t="s">
        <v>28</v>
      </c>
      <c r="O80" s="21" t="s">
        <v>28</v>
      </c>
      <c r="P80" s="21" t="s">
        <v>28</v>
      </c>
      <c r="Q80" s="33">
        <v>1001028</v>
      </c>
      <c r="R80" s="45">
        <f t="shared" si="6"/>
        <v>82.13</v>
      </c>
      <c r="S80" s="33">
        <v>1058928</v>
      </c>
      <c r="T80" s="21">
        <f>ROUND(S80/F80*100,2)</f>
        <v>86.88</v>
      </c>
      <c r="V80" s="58">
        <f t="shared" si="7"/>
        <v>0</v>
      </c>
    </row>
    <row r="81" spans="1:22" s="6" customFormat="1" ht="25.5" customHeight="1">
      <c r="A81" s="13"/>
      <c r="B81" s="13"/>
      <c r="C81" s="37" t="s">
        <v>30</v>
      </c>
      <c r="D81" s="13"/>
      <c r="E81" s="14"/>
      <c r="F81" s="42">
        <v>1218828</v>
      </c>
      <c r="G81" s="42">
        <v>903000</v>
      </c>
      <c r="H81" s="88" t="s">
        <v>28</v>
      </c>
      <c r="I81" s="88" t="s">
        <v>28</v>
      </c>
      <c r="J81" s="42">
        <v>315828</v>
      </c>
      <c r="K81" s="88" t="s">
        <v>28</v>
      </c>
      <c r="L81" s="40" t="s">
        <v>28</v>
      </c>
      <c r="M81" s="35" t="s">
        <v>28</v>
      </c>
      <c r="N81" s="41" t="s">
        <v>28</v>
      </c>
      <c r="O81" s="41" t="s">
        <v>28</v>
      </c>
      <c r="P81" s="41" t="s">
        <v>28</v>
      </c>
      <c r="Q81" s="42">
        <v>1001028</v>
      </c>
      <c r="R81" s="55">
        <f t="shared" si="6"/>
        <v>82.13</v>
      </c>
      <c r="S81" s="42">
        <v>1058928</v>
      </c>
      <c r="T81" s="41">
        <f>ROUND(S81/F81*100,2)</f>
        <v>86.88</v>
      </c>
      <c r="V81" s="58">
        <f t="shared" si="7"/>
        <v>0</v>
      </c>
    </row>
    <row r="82" spans="1:22" s="6" customFormat="1" ht="25.5" customHeight="1">
      <c r="A82" s="13"/>
      <c r="B82" s="13"/>
      <c r="C82" s="13"/>
      <c r="D82" s="37" t="s">
        <v>35</v>
      </c>
      <c r="E82" s="14" t="s">
        <v>50</v>
      </c>
      <c r="F82" s="42">
        <v>383400</v>
      </c>
      <c r="G82" s="42">
        <v>383400</v>
      </c>
      <c r="H82" s="88" t="s">
        <v>28</v>
      </c>
      <c r="I82" s="88" t="s">
        <v>28</v>
      </c>
      <c r="J82" s="88" t="s">
        <v>28</v>
      </c>
      <c r="K82" s="88" t="s">
        <v>28</v>
      </c>
      <c r="L82" s="40" t="s">
        <v>28</v>
      </c>
      <c r="M82" s="35" t="s">
        <v>28</v>
      </c>
      <c r="N82" s="41" t="s">
        <v>28</v>
      </c>
      <c r="O82" s="41" t="s">
        <v>28</v>
      </c>
      <c r="P82" s="41" t="s">
        <v>28</v>
      </c>
      <c r="Q82" s="42">
        <v>165600</v>
      </c>
      <c r="R82" s="55">
        <f t="shared" si="6"/>
        <v>43.19</v>
      </c>
      <c r="S82" s="42">
        <v>223500</v>
      </c>
      <c r="T82" s="41">
        <f>ROUND(S82/F82*100,2)</f>
        <v>58.29</v>
      </c>
      <c r="V82" s="58">
        <f t="shared" si="7"/>
        <v>0</v>
      </c>
    </row>
    <row r="83" spans="1:22" s="6" customFormat="1" ht="25.5" customHeight="1">
      <c r="A83" s="13"/>
      <c r="B83" s="13"/>
      <c r="C83" s="13"/>
      <c r="D83" s="37" t="s">
        <v>37</v>
      </c>
      <c r="E83" s="14" t="s">
        <v>31</v>
      </c>
      <c r="F83" s="42">
        <v>835428</v>
      </c>
      <c r="G83" s="42">
        <v>519600</v>
      </c>
      <c r="H83" s="88" t="s">
        <v>28</v>
      </c>
      <c r="I83" s="88" t="s">
        <v>28</v>
      </c>
      <c r="J83" s="42">
        <v>315828</v>
      </c>
      <c r="K83" s="88" t="s">
        <v>28</v>
      </c>
      <c r="L83" s="40" t="s">
        <v>28</v>
      </c>
      <c r="M83" s="35" t="s">
        <v>156</v>
      </c>
      <c r="N83" s="41" t="s">
        <v>28</v>
      </c>
      <c r="O83" s="41" t="s">
        <v>28</v>
      </c>
      <c r="P83" s="41" t="s">
        <v>28</v>
      </c>
      <c r="Q83" s="42">
        <v>835428</v>
      </c>
      <c r="R83" s="92">
        <v>100</v>
      </c>
      <c r="S83" s="42">
        <v>835428</v>
      </c>
      <c r="T83" s="92">
        <v>100</v>
      </c>
      <c r="V83" s="58">
        <f t="shared" si="7"/>
        <v>0</v>
      </c>
    </row>
    <row r="84" spans="1:22" s="6" customFormat="1" ht="25.5" customHeight="1">
      <c r="A84" s="120" t="s">
        <v>105</v>
      </c>
      <c r="B84" s="120"/>
      <c r="C84" s="120"/>
      <c r="D84" s="120"/>
      <c r="E84" s="120"/>
      <c r="F84" s="33">
        <v>634184</v>
      </c>
      <c r="G84" s="33">
        <v>634184</v>
      </c>
      <c r="H84" s="85" t="s">
        <v>28</v>
      </c>
      <c r="I84" s="85" t="s">
        <v>28</v>
      </c>
      <c r="J84" s="85" t="s">
        <v>28</v>
      </c>
      <c r="K84" s="85" t="s">
        <v>28</v>
      </c>
      <c r="L84" s="86" t="s">
        <v>28</v>
      </c>
      <c r="M84" s="87" t="s">
        <v>28</v>
      </c>
      <c r="N84" s="21" t="s">
        <v>28</v>
      </c>
      <c r="O84" s="21" t="s">
        <v>28</v>
      </c>
      <c r="P84" s="21" t="s">
        <v>28</v>
      </c>
      <c r="Q84" s="33">
        <v>537422</v>
      </c>
      <c r="R84" s="45">
        <f t="shared" si="6"/>
        <v>84.74</v>
      </c>
      <c r="S84" s="33">
        <v>537922</v>
      </c>
      <c r="T84" s="21">
        <v>84.82</v>
      </c>
      <c r="V84" s="58">
        <f t="shared" si="7"/>
        <v>0</v>
      </c>
    </row>
    <row r="85" spans="1:22" s="6" customFormat="1" ht="25.5" customHeight="1">
      <c r="A85" s="13"/>
      <c r="B85" s="13"/>
      <c r="C85" s="37" t="s">
        <v>30</v>
      </c>
      <c r="D85" s="13"/>
      <c r="E85" s="14"/>
      <c r="F85" s="42">
        <v>634184</v>
      </c>
      <c r="G85" s="42">
        <v>634184</v>
      </c>
      <c r="H85" s="88" t="s">
        <v>28</v>
      </c>
      <c r="I85" s="88" t="s">
        <v>28</v>
      </c>
      <c r="J85" s="88" t="s">
        <v>28</v>
      </c>
      <c r="K85" s="88" t="s">
        <v>28</v>
      </c>
      <c r="L85" s="40" t="s">
        <v>28</v>
      </c>
      <c r="M85" s="35" t="s">
        <v>28</v>
      </c>
      <c r="N85" s="41" t="s">
        <v>28</v>
      </c>
      <c r="O85" s="41" t="s">
        <v>28</v>
      </c>
      <c r="P85" s="41" t="s">
        <v>28</v>
      </c>
      <c r="Q85" s="42">
        <v>537422</v>
      </c>
      <c r="R85" s="55">
        <f t="shared" si="6"/>
        <v>84.74</v>
      </c>
      <c r="S85" s="42">
        <v>537922</v>
      </c>
      <c r="T85" s="41">
        <f>ROUND(S85/F85*100,2)</f>
        <v>84.82</v>
      </c>
      <c r="V85" s="58">
        <f t="shared" si="7"/>
        <v>0</v>
      </c>
    </row>
    <row r="86" spans="1:22" s="6" customFormat="1" ht="25.5" customHeight="1">
      <c r="A86" s="13"/>
      <c r="B86" s="13"/>
      <c r="C86" s="13"/>
      <c r="D86" s="37" t="s">
        <v>35</v>
      </c>
      <c r="E86" s="14" t="s">
        <v>50</v>
      </c>
      <c r="F86" s="42">
        <v>108020</v>
      </c>
      <c r="G86" s="42">
        <v>108020</v>
      </c>
      <c r="H86" s="88" t="s">
        <v>28</v>
      </c>
      <c r="I86" s="88" t="s">
        <v>28</v>
      </c>
      <c r="J86" s="88" t="s">
        <v>28</v>
      </c>
      <c r="K86" s="88" t="s">
        <v>28</v>
      </c>
      <c r="L86" s="40" t="s">
        <v>28</v>
      </c>
      <c r="M86" s="35" t="s">
        <v>28</v>
      </c>
      <c r="N86" s="41" t="s">
        <v>28</v>
      </c>
      <c r="O86" s="41" t="s">
        <v>28</v>
      </c>
      <c r="P86" s="41" t="s">
        <v>28</v>
      </c>
      <c r="Q86" s="42">
        <v>11258</v>
      </c>
      <c r="R86" s="55">
        <f t="shared" si="6"/>
        <v>10.42</v>
      </c>
      <c r="S86" s="42">
        <v>11758</v>
      </c>
      <c r="T86" s="41">
        <f>ROUND(S86/F86*100,2)</f>
        <v>10.89</v>
      </c>
      <c r="V86" s="58">
        <f t="shared" si="7"/>
        <v>0</v>
      </c>
    </row>
    <row r="87" spans="1:35" s="6" customFormat="1" ht="25.5" customHeight="1">
      <c r="A87" s="13"/>
      <c r="B87" s="13"/>
      <c r="C87" s="13"/>
      <c r="D87" s="37" t="s">
        <v>37</v>
      </c>
      <c r="E87" s="14" t="s">
        <v>31</v>
      </c>
      <c r="F87" s="42">
        <v>526164</v>
      </c>
      <c r="G87" s="42">
        <v>526164</v>
      </c>
      <c r="H87" s="88" t="s">
        <v>28</v>
      </c>
      <c r="I87" s="88" t="s">
        <v>28</v>
      </c>
      <c r="J87" s="88" t="s">
        <v>28</v>
      </c>
      <c r="K87" s="88" t="s">
        <v>28</v>
      </c>
      <c r="L87" s="40" t="s">
        <v>28</v>
      </c>
      <c r="M87" s="35" t="s">
        <v>156</v>
      </c>
      <c r="N87" s="41" t="s">
        <v>28</v>
      </c>
      <c r="O87" s="41" t="s">
        <v>28</v>
      </c>
      <c r="P87" s="41" t="s">
        <v>28</v>
      </c>
      <c r="Q87" s="42">
        <v>526164</v>
      </c>
      <c r="R87" s="92">
        <v>100</v>
      </c>
      <c r="S87" s="42">
        <v>526164</v>
      </c>
      <c r="T87" s="92">
        <v>100</v>
      </c>
      <c r="U87" s="11"/>
      <c r="V87" s="58">
        <f t="shared" si="7"/>
        <v>0</v>
      </c>
      <c r="W87" s="11"/>
      <c r="X87" s="11"/>
      <c r="Y87" s="11"/>
      <c r="Z87" s="11"/>
      <c r="AA87" s="11"/>
      <c r="AB87" s="11"/>
      <c r="AC87" s="11"/>
      <c r="AD87" s="11"/>
      <c r="AE87" s="11"/>
      <c r="AF87" s="11"/>
      <c r="AG87" s="11"/>
      <c r="AH87" s="11"/>
      <c r="AI87" s="11"/>
    </row>
    <row r="88" spans="1:35" s="6" customFormat="1" ht="25.5" customHeight="1">
      <c r="A88" s="120" t="s">
        <v>106</v>
      </c>
      <c r="B88" s="120"/>
      <c r="C88" s="120"/>
      <c r="D88" s="120"/>
      <c r="E88" s="120"/>
      <c r="F88" s="33">
        <v>67978</v>
      </c>
      <c r="G88" s="33">
        <v>67978</v>
      </c>
      <c r="H88" s="85" t="s">
        <v>28</v>
      </c>
      <c r="I88" s="85" t="s">
        <v>28</v>
      </c>
      <c r="J88" s="85" t="s">
        <v>28</v>
      </c>
      <c r="K88" s="85" t="s">
        <v>28</v>
      </c>
      <c r="L88" s="86" t="s">
        <v>28</v>
      </c>
      <c r="M88" s="87" t="s">
        <v>28</v>
      </c>
      <c r="N88" s="21" t="s">
        <v>28</v>
      </c>
      <c r="O88" s="21" t="s">
        <v>28</v>
      </c>
      <c r="P88" s="21" t="s">
        <v>28</v>
      </c>
      <c r="Q88" s="33">
        <v>67978</v>
      </c>
      <c r="R88" s="46">
        <v>100</v>
      </c>
      <c r="S88" s="33">
        <v>67978</v>
      </c>
      <c r="T88" s="46">
        <v>100</v>
      </c>
      <c r="U88" s="11"/>
      <c r="V88" s="58">
        <f t="shared" si="7"/>
        <v>0</v>
      </c>
      <c r="W88" s="11"/>
      <c r="X88" s="11"/>
      <c r="Y88" s="11"/>
      <c r="Z88" s="11"/>
      <c r="AA88" s="11"/>
      <c r="AB88" s="11"/>
      <c r="AC88" s="11"/>
      <c r="AD88" s="11"/>
      <c r="AE88" s="11"/>
      <c r="AF88" s="11"/>
      <c r="AG88" s="11"/>
      <c r="AH88" s="11"/>
      <c r="AI88" s="11"/>
    </row>
    <row r="89" spans="1:35" s="6" customFormat="1" ht="25.5" customHeight="1">
      <c r="A89" s="13"/>
      <c r="B89" s="13"/>
      <c r="C89" s="37" t="s">
        <v>30</v>
      </c>
      <c r="D89" s="13"/>
      <c r="E89" s="14"/>
      <c r="F89" s="42">
        <v>67978</v>
      </c>
      <c r="G89" s="42">
        <v>67978</v>
      </c>
      <c r="H89" s="88" t="s">
        <v>28</v>
      </c>
      <c r="I89" s="88" t="s">
        <v>28</v>
      </c>
      <c r="J89" s="88" t="s">
        <v>28</v>
      </c>
      <c r="K89" s="88" t="s">
        <v>28</v>
      </c>
      <c r="L89" s="40" t="s">
        <v>28</v>
      </c>
      <c r="M89" s="35" t="s">
        <v>156</v>
      </c>
      <c r="N89" s="41" t="s">
        <v>28</v>
      </c>
      <c r="O89" s="41" t="s">
        <v>28</v>
      </c>
      <c r="P89" s="41" t="s">
        <v>28</v>
      </c>
      <c r="Q89" s="42">
        <v>67978</v>
      </c>
      <c r="R89" s="92">
        <v>100</v>
      </c>
      <c r="S89" s="42">
        <v>67978</v>
      </c>
      <c r="T89" s="92">
        <v>100</v>
      </c>
      <c r="U89" s="11"/>
      <c r="V89" s="58">
        <f t="shared" si="7"/>
        <v>0</v>
      </c>
      <c r="W89" s="11"/>
      <c r="X89" s="11"/>
      <c r="Y89" s="11"/>
      <c r="Z89" s="11"/>
      <c r="AA89" s="11"/>
      <c r="AB89" s="11"/>
      <c r="AC89" s="11"/>
      <c r="AD89" s="11"/>
      <c r="AE89" s="11"/>
      <c r="AF89" s="11"/>
      <c r="AG89" s="11"/>
      <c r="AH89" s="11"/>
      <c r="AI89" s="11"/>
    </row>
    <row r="90" spans="1:35" s="6" customFormat="1" ht="25.5" customHeight="1">
      <c r="A90" s="120" t="s">
        <v>107</v>
      </c>
      <c r="B90" s="120"/>
      <c r="C90" s="120"/>
      <c r="D90" s="120"/>
      <c r="E90" s="120"/>
      <c r="F90" s="33">
        <v>13419473</v>
      </c>
      <c r="G90" s="33">
        <v>7029117</v>
      </c>
      <c r="H90" s="85" t="s">
        <v>28</v>
      </c>
      <c r="I90" s="85" t="s">
        <v>28</v>
      </c>
      <c r="J90" s="85" t="s">
        <v>28</v>
      </c>
      <c r="K90" s="33">
        <v>6390356</v>
      </c>
      <c r="L90" s="86" t="s">
        <v>28</v>
      </c>
      <c r="M90" s="87" t="s">
        <v>28</v>
      </c>
      <c r="N90" s="21" t="s">
        <v>28</v>
      </c>
      <c r="O90" s="21" t="s">
        <v>28</v>
      </c>
      <c r="P90" s="21" t="s">
        <v>28</v>
      </c>
      <c r="Q90" s="33">
        <v>1705337</v>
      </c>
      <c r="R90" s="45">
        <f t="shared" si="6"/>
        <v>12.71</v>
      </c>
      <c r="S90" s="33">
        <v>2305932</v>
      </c>
      <c r="T90" s="21">
        <f aca="true" t="shared" si="8" ref="T90:T119">ROUND(S90/F90*100,2)</f>
        <v>17.18</v>
      </c>
      <c r="U90" s="11"/>
      <c r="V90" s="58">
        <f t="shared" si="7"/>
        <v>0</v>
      </c>
      <c r="W90" s="11"/>
      <c r="X90" s="11"/>
      <c r="Y90" s="11"/>
      <c r="Z90" s="11"/>
      <c r="AA90" s="11"/>
      <c r="AB90" s="11"/>
      <c r="AC90" s="11"/>
      <c r="AD90" s="11"/>
      <c r="AE90" s="11"/>
      <c r="AF90" s="11"/>
      <c r="AG90" s="11"/>
      <c r="AH90" s="11"/>
      <c r="AI90" s="11"/>
    </row>
    <row r="91" spans="1:35" s="6" customFormat="1" ht="25.5" customHeight="1">
      <c r="A91" s="13"/>
      <c r="B91" s="13"/>
      <c r="C91" s="37" t="s">
        <v>34</v>
      </c>
      <c r="D91" s="13"/>
      <c r="E91" s="14"/>
      <c r="F91" s="42">
        <v>10975970</v>
      </c>
      <c r="G91" s="42">
        <v>4585614</v>
      </c>
      <c r="H91" s="88" t="s">
        <v>28</v>
      </c>
      <c r="I91" s="88" t="s">
        <v>28</v>
      </c>
      <c r="J91" s="88" t="s">
        <v>28</v>
      </c>
      <c r="K91" s="42">
        <v>6390356</v>
      </c>
      <c r="L91" s="40" t="s">
        <v>28</v>
      </c>
      <c r="M91" s="35" t="s">
        <v>28</v>
      </c>
      <c r="N91" s="41" t="s">
        <v>28</v>
      </c>
      <c r="O91" s="41" t="s">
        <v>28</v>
      </c>
      <c r="P91" s="41" t="s">
        <v>28</v>
      </c>
      <c r="Q91" s="42">
        <v>29030</v>
      </c>
      <c r="R91" s="55">
        <f t="shared" si="6"/>
        <v>0.26</v>
      </c>
      <c r="S91" s="42">
        <v>391235</v>
      </c>
      <c r="T91" s="41">
        <f t="shared" si="8"/>
        <v>3.56</v>
      </c>
      <c r="U91" s="11"/>
      <c r="V91" s="58">
        <f t="shared" si="7"/>
        <v>0</v>
      </c>
      <c r="W91" s="11"/>
      <c r="X91" s="11"/>
      <c r="Y91" s="11"/>
      <c r="Z91" s="11"/>
      <c r="AA91" s="11"/>
      <c r="AB91" s="11"/>
      <c r="AC91" s="11"/>
      <c r="AD91" s="11"/>
      <c r="AE91" s="11"/>
      <c r="AF91" s="11"/>
      <c r="AG91" s="11"/>
      <c r="AH91" s="11"/>
      <c r="AI91" s="11"/>
    </row>
    <row r="92" spans="1:35" s="6" customFormat="1" ht="51" customHeight="1">
      <c r="A92" s="13"/>
      <c r="B92" s="13"/>
      <c r="C92" s="13"/>
      <c r="D92" s="37" t="s">
        <v>35</v>
      </c>
      <c r="E92" s="40" t="s">
        <v>108</v>
      </c>
      <c r="F92" s="42">
        <v>7506000</v>
      </c>
      <c r="G92" s="42">
        <v>3142469</v>
      </c>
      <c r="H92" s="88" t="s">
        <v>28</v>
      </c>
      <c r="I92" s="88" t="s">
        <v>28</v>
      </c>
      <c r="J92" s="88" t="s">
        <v>28</v>
      </c>
      <c r="K92" s="42">
        <v>4363531</v>
      </c>
      <c r="L92" s="40" t="s">
        <v>109</v>
      </c>
      <c r="M92" s="35" t="s">
        <v>92</v>
      </c>
      <c r="N92" s="41">
        <v>5.04</v>
      </c>
      <c r="O92" s="41">
        <v>5.74</v>
      </c>
      <c r="P92" s="41">
        <v>45.52</v>
      </c>
      <c r="Q92" s="42" t="s">
        <v>28</v>
      </c>
      <c r="R92" s="55"/>
      <c r="S92" s="42">
        <v>225200</v>
      </c>
      <c r="T92" s="41">
        <f t="shared" si="8"/>
        <v>3</v>
      </c>
      <c r="U92" s="11"/>
      <c r="V92" s="58">
        <f t="shared" si="7"/>
        <v>0</v>
      </c>
      <c r="W92" s="11"/>
      <c r="X92" s="11"/>
      <c r="Y92" s="11"/>
      <c r="Z92" s="11"/>
      <c r="AA92" s="11"/>
      <c r="AB92" s="11"/>
      <c r="AC92" s="11"/>
      <c r="AD92" s="11"/>
      <c r="AE92" s="11"/>
      <c r="AF92" s="11"/>
      <c r="AG92" s="11"/>
      <c r="AH92" s="11"/>
      <c r="AI92" s="11"/>
    </row>
    <row r="93" spans="1:35" s="6" customFormat="1" ht="57" customHeight="1">
      <c r="A93" s="13"/>
      <c r="B93" s="13"/>
      <c r="C93" s="13"/>
      <c r="D93" s="37" t="s">
        <v>37</v>
      </c>
      <c r="E93" s="40" t="s">
        <v>249</v>
      </c>
      <c r="F93" s="42">
        <v>2440670</v>
      </c>
      <c r="G93" s="42">
        <v>1011697</v>
      </c>
      <c r="H93" s="88" t="s">
        <v>28</v>
      </c>
      <c r="I93" s="88" t="s">
        <v>28</v>
      </c>
      <c r="J93" s="88" t="s">
        <v>28</v>
      </c>
      <c r="K93" s="42">
        <v>1428973</v>
      </c>
      <c r="L93" s="40" t="s">
        <v>110</v>
      </c>
      <c r="M93" s="35" t="s">
        <v>111</v>
      </c>
      <c r="N93" s="41">
        <v>4.02</v>
      </c>
      <c r="O93" s="41">
        <v>5.44</v>
      </c>
      <c r="P93" s="41">
        <v>42.59</v>
      </c>
      <c r="Q93" s="42">
        <v>29030</v>
      </c>
      <c r="R93" s="55">
        <f t="shared" si="6"/>
        <v>1.19</v>
      </c>
      <c r="S93" s="42">
        <v>110327</v>
      </c>
      <c r="T93" s="41">
        <f t="shared" si="8"/>
        <v>4.52</v>
      </c>
      <c r="U93" s="11"/>
      <c r="V93" s="58">
        <f t="shared" si="7"/>
        <v>0</v>
      </c>
      <c r="W93" s="11"/>
      <c r="X93" s="11"/>
      <c r="Y93" s="11"/>
      <c r="Z93" s="11"/>
      <c r="AA93" s="11"/>
      <c r="AB93" s="11"/>
      <c r="AC93" s="11"/>
      <c r="AD93" s="11"/>
      <c r="AE93" s="11"/>
      <c r="AF93" s="11"/>
      <c r="AG93" s="11"/>
      <c r="AH93" s="11"/>
      <c r="AI93" s="11"/>
    </row>
    <row r="94" spans="1:35" s="6" customFormat="1" ht="51" customHeight="1">
      <c r="A94" s="13"/>
      <c r="B94" s="13"/>
      <c r="C94" s="13"/>
      <c r="D94" s="37" t="s">
        <v>39</v>
      </c>
      <c r="E94" s="40" t="s">
        <v>112</v>
      </c>
      <c r="F94" s="42">
        <v>1029300</v>
      </c>
      <c r="G94" s="42">
        <v>431448</v>
      </c>
      <c r="H94" s="88" t="s">
        <v>28</v>
      </c>
      <c r="I94" s="88" t="s">
        <v>28</v>
      </c>
      <c r="J94" s="88" t="s">
        <v>28</v>
      </c>
      <c r="K94" s="42">
        <v>597852</v>
      </c>
      <c r="L94" s="40" t="s">
        <v>113</v>
      </c>
      <c r="M94" s="35" t="s">
        <v>92</v>
      </c>
      <c r="N94" s="41">
        <v>5.04</v>
      </c>
      <c r="O94" s="41">
        <v>5.64</v>
      </c>
      <c r="P94" s="41">
        <v>45.44</v>
      </c>
      <c r="Q94" s="42" t="s">
        <v>28</v>
      </c>
      <c r="R94" s="55"/>
      <c r="S94" s="42">
        <v>55708</v>
      </c>
      <c r="T94" s="41">
        <f t="shared" si="8"/>
        <v>5.41</v>
      </c>
      <c r="U94" s="11"/>
      <c r="V94" s="58">
        <f t="shared" si="7"/>
        <v>0</v>
      </c>
      <c r="W94" s="11"/>
      <c r="X94" s="11"/>
      <c r="Y94" s="11"/>
      <c r="Z94" s="11"/>
      <c r="AA94" s="11"/>
      <c r="AB94" s="11"/>
      <c r="AC94" s="11"/>
      <c r="AD94" s="11"/>
      <c r="AE94" s="11"/>
      <c r="AF94" s="11"/>
      <c r="AG94" s="11"/>
      <c r="AH94" s="11"/>
      <c r="AI94" s="11"/>
    </row>
    <row r="95" spans="1:35" s="6" customFormat="1" ht="24.75" customHeight="1">
      <c r="A95" s="13"/>
      <c r="B95" s="13"/>
      <c r="C95" s="37" t="s">
        <v>49</v>
      </c>
      <c r="D95" s="13"/>
      <c r="E95" s="14"/>
      <c r="F95" s="42">
        <v>2443503</v>
      </c>
      <c r="G95" s="42">
        <v>2443503</v>
      </c>
      <c r="H95" s="88" t="s">
        <v>28</v>
      </c>
      <c r="I95" s="88" t="s">
        <v>28</v>
      </c>
      <c r="J95" s="88" t="s">
        <v>28</v>
      </c>
      <c r="K95" s="88" t="s">
        <v>28</v>
      </c>
      <c r="L95" s="40" t="s">
        <v>28</v>
      </c>
      <c r="M95" s="35" t="s">
        <v>28</v>
      </c>
      <c r="N95" s="41" t="s">
        <v>28</v>
      </c>
      <c r="O95" s="41" t="s">
        <v>28</v>
      </c>
      <c r="P95" s="41" t="s">
        <v>28</v>
      </c>
      <c r="Q95" s="42">
        <v>1676307</v>
      </c>
      <c r="R95" s="55">
        <f t="shared" si="6"/>
        <v>68.6</v>
      </c>
      <c r="S95" s="42">
        <v>1914697</v>
      </c>
      <c r="T95" s="41">
        <f t="shared" si="8"/>
        <v>78.36</v>
      </c>
      <c r="U95" s="11"/>
      <c r="V95" s="58">
        <f t="shared" si="7"/>
        <v>0</v>
      </c>
      <c r="W95" s="11"/>
      <c r="X95" s="11"/>
      <c r="Y95" s="11"/>
      <c r="Z95" s="11"/>
      <c r="AA95" s="11"/>
      <c r="AB95" s="11"/>
      <c r="AC95" s="11"/>
      <c r="AD95" s="11"/>
      <c r="AE95" s="11"/>
      <c r="AF95" s="11"/>
      <c r="AG95" s="11"/>
      <c r="AH95" s="11"/>
      <c r="AI95" s="11"/>
    </row>
    <row r="96" spans="1:35" s="6" customFormat="1" ht="24.75" customHeight="1">
      <c r="A96" s="13"/>
      <c r="B96" s="13"/>
      <c r="C96" s="13"/>
      <c r="D96" s="37" t="s">
        <v>35</v>
      </c>
      <c r="E96" s="14" t="s">
        <v>50</v>
      </c>
      <c r="F96" s="42">
        <v>1691096</v>
      </c>
      <c r="G96" s="42">
        <v>1691096</v>
      </c>
      <c r="H96" s="88" t="s">
        <v>28</v>
      </c>
      <c r="I96" s="88" t="s">
        <v>28</v>
      </c>
      <c r="J96" s="88" t="s">
        <v>28</v>
      </c>
      <c r="K96" s="88" t="s">
        <v>28</v>
      </c>
      <c r="L96" s="40" t="s">
        <v>28</v>
      </c>
      <c r="M96" s="35"/>
      <c r="N96" s="41" t="s">
        <v>28</v>
      </c>
      <c r="O96" s="41" t="s">
        <v>28</v>
      </c>
      <c r="P96" s="41" t="s">
        <v>28</v>
      </c>
      <c r="Q96" s="42">
        <v>923900</v>
      </c>
      <c r="R96" s="55">
        <f t="shared" si="6"/>
        <v>54.63</v>
      </c>
      <c r="S96" s="42">
        <v>1162290</v>
      </c>
      <c r="T96" s="41">
        <f t="shared" si="8"/>
        <v>68.73</v>
      </c>
      <c r="U96" s="11"/>
      <c r="V96" s="58">
        <f t="shared" si="7"/>
        <v>0</v>
      </c>
      <c r="W96" s="11"/>
      <c r="X96" s="11"/>
      <c r="Y96" s="11"/>
      <c r="Z96" s="11"/>
      <c r="AA96" s="11"/>
      <c r="AB96" s="11"/>
      <c r="AC96" s="11"/>
      <c r="AD96" s="11"/>
      <c r="AE96" s="11"/>
      <c r="AF96" s="11"/>
      <c r="AG96" s="11"/>
      <c r="AH96" s="11"/>
      <c r="AI96" s="11"/>
    </row>
    <row r="97" spans="1:35" s="6" customFormat="1" ht="24.75" customHeight="1">
      <c r="A97" s="16"/>
      <c r="B97" s="16"/>
      <c r="C97" s="16"/>
      <c r="D97" s="98" t="s">
        <v>37</v>
      </c>
      <c r="E97" s="99" t="s">
        <v>31</v>
      </c>
      <c r="F97" s="100">
        <v>752407</v>
      </c>
      <c r="G97" s="100">
        <v>752407</v>
      </c>
      <c r="H97" s="101" t="s">
        <v>28</v>
      </c>
      <c r="I97" s="101" t="s">
        <v>28</v>
      </c>
      <c r="J97" s="101" t="s">
        <v>28</v>
      </c>
      <c r="K97" s="101" t="s">
        <v>28</v>
      </c>
      <c r="L97" s="102" t="s">
        <v>28</v>
      </c>
      <c r="M97" s="103" t="s">
        <v>156</v>
      </c>
      <c r="N97" s="104" t="s">
        <v>28</v>
      </c>
      <c r="O97" s="104" t="s">
        <v>28</v>
      </c>
      <c r="P97" s="104" t="s">
        <v>28</v>
      </c>
      <c r="Q97" s="100">
        <v>752407</v>
      </c>
      <c r="R97" s="82">
        <v>100</v>
      </c>
      <c r="S97" s="100">
        <v>752407</v>
      </c>
      <c r="T97" s="82">
        <v>100</v>
      </c>
      <c r="U97" s="11"/>
      <c r="V97" s="58">
        <f t="shared" si="7"/>
        <v>0</v>
      </c>
      <c r="W97" s="11"/>
      <c r="X97" s="11"/>
      <c r="Y97" s="11"/>
      <c r="Z97" s="11"/>
      <c r="AA97" s="11"/>
      <c r="AB97" s="11"/>
      <c r="AC97" s="11"/>
      <c r="AD97" s="11"/>
      <c r="AE97" s="11"/>
      <c r="AF97" s="11"/>
      <c r="AG97" s="11"/>
      <c r="AH97" s="11"/>
      <c r="AI97" s="11"/>
    </row>
    <row r="98" spans="1:35" s="6" customFormat="1" ht="24" customHeight="1">
      <c r="A98" s="124" t="s">
        <v>250</v>
      </c>
      <c r="B98" s="124"/>
      <c r="C98" s="124"/>
      <c r="D98" s="124"/>
      <c r="E98" s="124"/>
      <c r="F98" s="34">
        <f>F99+F107+F121+F138</f>
        <v>158313068</v>
      </c>
      <c r="G98" s="34">
        <f>G99+G107+G121+G138</f>
        <v>97073872</v>
      </c>
      <c r="H98" s="34"/>
      <c r="I98" s="34">
        <f>I99+I107+I121+I138</f>
        <v>60103963</v>
      </c>
      <c r="J98" s="34"/>
      <c r="K98" s="34">
        <f>K99+K107+K121+K138</f>
        <v>1135233</v>
      </c>
      <c r="L98" s="66" t="s">
        <v>28</v>
      </c>
      <c r="M98" s="67" t="s">
        <v>28</v>
      </c>
      <c r="N98" s="45" t="s">
        <v>28</v>
      </c>
      <c r="O98" s="45" t="s">
        <v>28</v>
      </c>
      <c r="P98" s="45" t="s">
        <v>28</v>
      </c>
      <c r="Q98" s="34">
        <f>Q99+Q107+Q121+Q138</f>
        <v>34838328</v>
      </c>
      <c r="R98" s="45">
        <f t="shared" si="6"/>
        <v>22.01</v>
      </c>
      <c r="S98" s="34">
        <f>S99+S107+S121+S138</f>
        <v>86681764</v>
      </c>
      <c r="T98" s="45">
        <f t="shared" si="8"/>
        <v>54.75</v>
      </c>
      <c r="U98" s="11"/>
      <c r="V98" s="58">
        <f t="shared" si="7"/>
        <v>0</v>
      </c>
      <c r="W98" s="11"/>
      <c r="X98" s="11"/>
      <c r="Y98" s="11"/>
      <c r="Z98" s="11"/>
      <c r="AA98" s="11"/>
      <c r="AB98" s="11"/>
      <c r="AC98" s="11"/>
      <c r="AD98" s="11"/>
      <c r="AE98" s="11"/>
      <c r="AF98" s="11"/>
      <c r="AG98" s="11"/>
      <c r="AH98" s="11"/>
      <c r="AI98" s="11"/>
    </row>
    <row r="99" spans="1:35" s="6" customFormat="1" ht="24" customHeight="1">
      <c r="A99" s="120" t="s">
        <v>114</v>
      </c>
      <c r="B99" s="120"/>
      <c r="C99" s="120"/>
      <c r="D99" s="120"/>
      <c r="E99" s="120"/>
      <c r="F99" s="33">
        <v>27498760</v>
      </c>
      <c r="G99" s="33">
        <v>27498760</v>
      </c>
      <c r="H99" s="85"/>
      <c r="I99" s="85"/>
      <c r="J99" s="85"/>
      <c r="K99" s="85"/>
      <c r="L99" s="86" t="s">
        <v>28</v>
      </c>
      <c r="M99" s="87" t="s">
        <v>28</v>
      </c>
      <c r="N99" s="21" t="s">
        <v>28</v>
      </c>
      <c r="O99" s="21" t="s">
        <v>28</v>
      </c>
      <c r="P99" s="21" t="s">
        <v>28</v>
      </c>
      <c r="Q99" s="33">
        <v>5287804</v>
      </c>
      <c r="R99" s="45">
        <f t="shared" si="6"/>
        <v>19.23</v>
      </c>
      <c r="S99" s="33">
        <v>5828405</v>
      </c>
      <c r="T99" s="21">
        <f t="shared" si="8"/>
        <v>21.2</v>
      </c>
      <c r="U99" s="11"/>
      <c r="V99" s="58">
        <f t="shared" si="7"/>
        <v>0</v>
      </c>
      <c r="W99" s="11"/>
      <c r="X99" s="11"/>
      <c r="Y99" s="11"/>
      <c r="Z99" s="11"/>
      <c r="AA99" s="11"/>
      <c r="AB99" s="11"/>
      <c r="AC99" s="11"/>
      <c r="AD99" s="11"/>
      <c r="AE99" s="11"/>
      <c r="AF99" s="11"/>
      <c r="AG99" s="11"/>
      <c r="AH99" s="11"/>
      <c r="AI99" s="11"/>
    </row>
    <row r="100" spans="1:35" s="6" customFormat="1" ht="21" customHeight="1">
      <c r="A100" s="13"/>
      <c r="B100" s="13"/>
      <c r="C100" s="37" t="s">
        <v>251</v>
      </c>
      <c r="D100" s="13"/>
      <c r="E100" s="14"/>
      <c r="F100" s="42">
        <v>3752715</v>
      </c>
      <c r="G100" s="42">
        <v>3752715</v>
      </c>
      <c r="H100" s="88" t="s">
        <v>28</v>
      </c>
      <c r="I100" s="88" t="s">
        <v>28</v>
      </c>
      <c r="J100" s="88" t="s">
        <v>28</v>
      </c>
      <c r="K100" s="88" t="s">
        <v>28</v>
      </c>
      <c r="L100" s="40" t="s">
        <v>28</v>
      </c>
      <c r="M100" s="35" t="s">
        <v>28</v>
      </c>
      <c r="N100" s="41" t="s">
        <v>28</v>
      </c>
      <c r="O100" s="41" t="s">
        <v>28</v>
      </c>
      <c r="P100" s="41" t="s">
        <v>28</v>
      </c>
      <c r="Q100" s="42">
        <v>528074</v>
      </c>
      <c r="R100" s="55">
        <f t="shared" si="6"/>
        <v>14.07</v>
      </c>
      <c r="S100" s="42">
        <v>1068675</v>
      </c>
      <c r="T100" s="41">
        <f t="shared" si="8"/>
        <v>28.48</v>
      </c>
      <c r="U100" s="11"/>
      <c r="V100" s="58">
        <f t="shared" si="7"/>
        <v>0</v>
      </c>
      <c r="W100" s="11"/>
      <c r="X100" s="11"/>
      <c r="Y100" s="11"/>
      <c r="Z100" s="11"/>
      <c r="AA100" s="11"/>
      <c r="AB100" s="11"/>
      <c r="AC100" s="11"/>
      <c r="AD100" s="11"/>
      <c r="AE100" s="11"/>
      <c r="AF100" s="11"/>
      <c r="AG100" s="11"/>
      <c r="AH100" s="11"/>
      <c r="AI100" s="11"/>
    </row>
    <row r="101" spans="1:35" s="6" customFormat="1" ht="25.5" customHeight="1">
      <c r="A101" s="14"/>
      <c r="B101" s="14"/>
      <c r="C101" s="14"/>
      <c r="D101" s="14" t="s">
        <v>35</v>
      </c>
      <c r="E101" s="40" t="s">
        <v>115</v>
      </c>
      <c r="F101" s="42">
        <v>2006765</v>
      </c>
      <c r="G101" s="42">
        <v>2006765</v>
      </c>
      <c r="H101" s="88" t="s">
        <v>28</v>
      </c>
      <c r="I101" s="88" t="s">
        <v>28</v>
      </c>
      <c r="J101" s="88" t="s">
        <v>28</v>
      </c>
      <c r="K101" s="88" t="s">
        <v>28</v>
      </c>
      <c r="L101" s="40" t="s">
        <v>280</v>
      </c>
      <c r="M101" s="35" t="s">
        <v>116</v>
      </c>
      <c r="N101" s="41">
        <v>2.67</v>
      </c>
      <c r="O101" s="41">
        <v>7.32</v>
      </c>
      <c r="P101" s="41">
        <v>19.18</v>
      </c>
      <c r="Q101" s="42">
        <v>384574</v>
      </c>
      <c r="R101" s="55">
        <f t="shared" si="6"/>
        <v>19.16</v>
      </c>
      <c r="S101" s="42">
        <v>736825</v>
      </c>
      <c r="T101" s="41">
        <f t="shared" si="8"/>
        <v>36.72</v>
      </c>
      <c r="U101" s="11"/>
      <c r="V101" s="58">
        <f t="shared" si="7"/>
        <v>0</v>
      </c>
      <c r="W101" s="11"/>
      <c r="X101" s="11"/>
      <c r="Y101" s="11"/>
      <c r="Z101" s="11"/>
      <c r="AA101" s="11"/>
      <c r="AB101" s="11"/>
      <c r="AC101" s="11"/>
      <c r="AD101" s="11"/>
      <c r="AE101" s="11"/>
      <c r="AF101" s="11"/>
      <c r="AG101" s="11"/>
      <c r="AH101" s="11"/>
      <c r="AI101" s="11"/>
    </row>
    <row r="102" spans="1:22" s="6" customFormat="1" ht="30" customHeight="1">
      <c r="A102" s="13"/>
      <c r="B102" s="13"/>
      <c r="C102" s="13"/>
      <c r="D102" s="37" t="s">
        <v>37</v>
      </c>
      <c r="E102" s="40" t="s">
        <v>117</v>
      </c>
      <c r="F102" s="42">
        <v>309250</v>
      </c>
      <c r="G102" s="42">
        <v>309250</v>
      </c>
      <c r="H102" s="88" t="s">
        <v>28</v>
      </c>
      <c r="I102" s="88" t="s">
        <v>28</v>
      </c>
      <c r="J102" s="88" t="s">
        <v>28</v>
      </c>
      <c r="K102" s="88" t="s">
        <v>28</v>
      </c>
      <c r="L102" s="40" t="s">
        <v>252</v>
      </c>
      <c r="M102" s="35" t="s">
        <v>116</v>
      </c>
      <c r="N102" s="41">
        <v>2.67</v>
      </c>
      <c r="O102" s="41">
        <v>12.63</v>
      </c>
      <c r="P102" s="41">
        <v>4.81</v>
      </c>
      <c r="Q102" s="42">
        <v>63500</v>
      </c>
      <c r="R102" s="55">
        <f t="shared" si="6"/>
        <v>20.53</v>
      </c>
      <c r="S102" s="42">
        <v>251750</v>
      </c>
      <c r="T102" s="41">
        <f t="shared" si="8"/>
        <v>81.41</v>
      </c>
      <c r="V102" s="58">
        <f t="shared" si="7"/>
        <v>0</v>
      </c>
    </row>
    <row r="103" spans="1:22" s="6" customFormat="1" ht="30" customHeight="1">
      <c r="A103" s="13"/>
      <c r="B103" s="13"/>
      <c r="C103" s="13"/>
      <c r="D103" s="37" t="s">
        <v>39</v>
      </c>
      <c r="E103" s="40" t="s">
        <v>118</v>
      </c>
      <c r="F103" s="42">
        <v>1436700</v>
      </c>
      <c r="G103" s="42">
        <v>1436700</v>
      </c>
      <c r="H103" s="88" t="s">
        <v>28</v>
      </c>
      <c r="I103" s="88" t="s">
        <v>28</v>
      </c>
      <c r="J103" s="88" t="s">
        <v>28</v>
      </c>
      <c r="K103" s="88" t="s">
        <v>28</v>
      </c>
      <c r="L103" s="40" t="s">
        <v>253</v>
      </c>
      <c r="M103" s="35" t="s">
        <v>119</v>
      </c>
      <c r="N103" s="41">
        <v>2.67</v>
      </c>
      <c r="O103" s="41">
        <v>6.47</v>
      </c>
      <c r="P103" s="41">
        <v>8.53</v>
      </c>
      <c r="Q103" s="42">
        <v>80000</v>
      </c>
      <c r="R103" s="55">
        <f t="shared" si="6"/>
        <v>5.57</v>
      </c>
      <c r="S103" s="42">
        <v>80100</v>
      </c>
      <c r="T103" s="41">
        <f t="shared" si="8"/>
        <v>5.58</v>
      </c>
      <c r="V103" s="58">
        <f t="shared" si="7"/>
        <v>0</v>
      </c>
    </row>
    <row r="104" spans="1:22" s="6" customFormat="1" ht="21" customHeight="1">
      <c r="A104" s="13"/>
      <c r="B104" s="13"/>
      <c r="C104" s="37" t="s">
        <v>67</v>
      </c>
      <c r="D104" s="13"/>
      <c r="E104" s="14"/>
      <c r="F104" s="42">
        <v>22176908</v>
      </c>
      <c r="G104" s="42">
        <v>22176908</v>
      </c>
      <c r="H104" s="88" t="s">
        <v>28</v>
      </c>
      <c r="I104" s="88" t="s">
        <v>28</v>
      </c>
      <c r="J104" s="88" t="s">
        <v>28</v>
      </c>
      <c r="K104" s="88" t="s">
        <v>28</v>
      </c>
      <c r="L104" s="40" t="s">
        <v>28</v>
      </c>
      <c r="M104" s="35" t="s">
        <v>28</v>
      </c>
      <c r="N104" s="41" t="s">
        <v>28</v>
      </c>
      <c r="O104" s="41" t="s">
        <v>28</v>
      </c>
      <c r="P104" s="41" t="s">
        <v>28</v>
      </c>
      <c r="Q104" s="42">
        <v>3190593</v>
      </c>
      <c r="R104" s="55">
        <f t="shared" si="6"/>
        <v>14.39</v>
      </c>
      <c r="S104" s="42">
        <v>3190593</v>
      </c>
      <c r="T104" s="41">
        <f t="shared" si="8"/>
        <v>14.39</v>
      </c>
      <c r="V104" s="58">
        <f t="shared" si="7"/>
        <v>0</v>
      </c>
    </row>
    <row r="105" spans="1:22" s="6" customFormat="1" ht="69" customHeight="1">
      <c r="A105" s="13"/>
      <c r="B105" s="13"/>
      <c r="C105" s="13"/>
      <c r="D105" s="13"/>
      <c r="E105" s="14" t="s">
        <v>254</v>
      </c>
      <c r="F105" s="42">
        <v>22176908</v>
      </c>
      <c r="G105" s="42">
        <v>22176908</v>
      </c>
      <c r="H105" s="88" t="s">
        <v>28</v>
      </c>
      <c r="I105" s="88" t="s">
        <v>28</v>
      </c>
      <c r="J105" s="88" t="s">
        <v>28</v>
      </c>
      <c r="K105" s="88" t="s">
        <v>28</v>
      </c>
      <c r="L105" s="40" t="s">
        <v>279</v>
      </c>
      <c r="M105" s="35" t="s">
        <v>165</v>
      </c>
      <c r="N105" s="41">
        <v>2.15</v>
      </c>
      <c r="O105" s="41">
        <v>6.09</v>
      </c>
      <c r="P105" s="41">
        <v>39.11</v>
      </c>
      <c r="Q105" s="42">
        <v>3190593</v>
      </c>
      <c r="R105" s="55">
        <f t="shared" si="6"/>
        <v>14.39</v>
      </c>
      <c r="S105" s="42">
        <v>3190593</v>
      </c>
      <c r="T105" s="41">
        <f t="shared" si="8"/>
        <v>14.39</v>
      </c>
      <c r="V105" s="58">
        <f t="shared" si="7"/>
        <v>0</v>
      </c>
    </row>
    <row r="106" spans="1:22" s="6" customFormat="1" ht="21" customHeight="1">
      <c r="A106" s="13"/>
      <c r="B106" s="13"/>
      <c r="C106" s="37" t="s">
        <v>70</v>
      </c>
      <c r="D106" s="13"/>
      <c r="E106" s="14"/>
      <c r="F106" s="42">
        <v>1569137</v>
      </c>
      <c r="G106" s="42">
        <v>1569137</v>
      </c>
      <c r="H106" s="88" t="s">
        <v>28</v>
      </c>
      <c r="I106" s="88" t="s">
        <v>28</v>
      </c>
      <c r="J106" s="88" t="s">
        <v>28</v>
      </c>
      <c r="K106" s="88" t="s">
        <v>28</v>
      </c>
      <c r="L106" s="40" t="s">
        <v>28</v>
      </c>
      <c r="M106" s="35" t="s">
        <v>156</v>
      </c>
      <c r="N106" s="41" t="s">
        <v>28</v>
      </c>
      <c r="O106" s="41" t="s">
        <v>28</v>
      </c>
      <c r="P106" s="41" t="s">
        <v>28</v>
      </c>
      <c r="Q106" s="42">
        <v>1569137</v>
      </c>
      <c r="R106" s="92">
        <v>100</v>
      </c>
      <c r="S106" s="42">
        <v>1569137</v>
      </c>
      <c r="T106" s="92">
        <v>100</v>
      </c>
      <c r="V106" s="58">
        <f t="shared" si="7"/>
        <v>0</v>
      </c>
    </row>
    <row r="107" spans="1:22" s="6" customFormat="1" ht="24" customHeight="1">
      <c r="A107" s="122" t="s">
        <v>120</v>
      </c>
      <c r="B107" s="122"/>
      <c r="C107" s="122"/>
      <c r="D107" s="122"/>
      <c r="E107" s="122"/>
      <c r="F107" s="34">
        <v>78854902</v>
      </c>
      <c r="G107" s="34">
        <v>18750939</v>
      </c>
      <c r="H107" s="65"/>
      <c r="I107" s="34">
        <v>60103963</v>
      </c>
      <c r="J107" s="65"/>
      <c r="K107" s="65"/>
      <c r="L107" s="66" t="s">
        <v>28</v>
      </c>
      <c r="M107" s="67" t="s">
        <v>28</v>
      </c>
      <c r="N107" s="45" t="s">
        <v>28</v>
      </c>
      <c r="O107" s="45" t="s">
        <v>28</v>
      </c>
      <c r="P107" s="45" t="s">
        <v>28</v>
      </c>
      <c r="Q107" s="34">
        <v>20189650</v>
      </c>
      <c r="R107" s="45">
        <f t="shared" si="6"/>
        <v>25.6</v>
      </c>
      <c r="S107" s="34">
        <f>S108+S116+S118</f>
        <v>57010748</v>
      </c>
      <c r="T107" s="45">
        <f t="shared" si="8"/>
        <v>72.3</v>
      </c>
      <c r="V107" s="58">
        <f t="shared" si="7"/>
        <v>0</v>
      </c>
    </row>
    <row r="108" spans="1:22" s="6" customFormat="1" ht="24" customHeight="1">
      <c r="A108" s="13"/>
      <c r="B108" s="13"/>
      <c r="C108" s="68" t="s">
        <v>34</v>
      </c>
      <c r="D108" s="13"/>
      <c r="E108" s="17"/>
      <c r="F108" s="69">
        <v>70978657</v>
      </c>
      <c r="G108" s="69">
        <v>10874694</v>
      </c>
      <c r="H108" s="70" t="s">
        <v>28</v>
      </c>
      <c r="I108" s="69">
        <v>60103963</v>
      </c>
      <c r="J108" s="70" t="s">
        <v>28</v>
      </c>
      <c r="K108" s="70" t="s">
        <v>28</v>
      </c>
      <c r="L108" s="18" t="s">
        <v>28</v>
      </c>
      <c r="M108" s="43" t="s">
        <v>28</v>
      </c>
      <c r="N108" s="55" t="s">
        <v>28</v>
      </c>
      <c r="O108" s="55" t="s">
        <v>28</v>
      </c>
      <c r="P108" s="55" t="s">
        <v>28</v>
      </c>
      <c r="Q108" s="69">
        <v>15963861</v>
      </c>
      <c r="R108" s="55">
        <f t="shared" si="6"/>
        <v>22.49</v>
      </c>
      <c r="S108" s="69">
        <f>SUM(S109:S115)</f>
        <v>52163719</v>
      </c>
      <c r="T108" s="55">
        <f t="shared" si="8"/>
        <v>73.49</v>
      </c>
      <c r="V108" s="58">
        <f t="shared" si="7"/>
        <v>0</v>
      </c>
    </row>
    <row r="109" spans="1:35" s="6" customFormat="1" ht="42.75">
      <c r="A109" s="13"/>
      <c r="B109" s="13"/>
      <c r="C109" s="13"/>
      <c r="D109" s="68" t="s">
        <v>35</v>
      </c>
      <c r="E109" s="18" t="s">
        <v>126</v>
      </c>
      <c r="F109" s="69">
        <v>35977000</v>
      </c>
      <c r="G109" s="70" t="s">
        <v>28</v>
      </c>
      <c r="H109" s="70" t="s">
        <v>28</v>
      </c>
      <c r="I109" s="69">
        <v>35977000</v>
      </c>
      <c r="J109" s="70" t="s">
        <v>28</v>
      </c>
      <c r="K109" s="70" t="s">
        <v>28</v>
      </c>
      <c r="L109" s="18" t="s">
        <v>288</v>
      </c>
      <c r="M109" s="43" t="s">
        <v>127</v>
      </c>
      <c r="N109" s="55" t="s">
        <v>28</v>
      </c>
      <c r="O109" s="55" t="s">
        <v>28</v>
      </c>
      <c r="P109" s="55" t="s">
        <v>28</v>
      </c>
      <c r="Q109" s="69">
        <v>12500000</v>
      </c>
      <c r="R109" s="55">
        <f t="shared" si="6"/>
        <v>34.74</v>
      </c>
      <c r="S109" s="69">
        <v>33742819</v>
      </c>
      <c r="T109" s="55">
        <f t="shared" si="8"/>
        <v>93.79</v>
      </c>
      <c r="U109" s="11"/>
      <c r="V109" s="58">
        <f t="shared" si="7"/>
        <v>0</v>
      </c>
      <c r="W109" s="11"/>
      <c r="X109" s="11"/>
      <c r="Y109" s="11"/>
      <c r="Z109" s="11"/>
      <c r="AA109" s="11"/>
      <c r="AB109" s="11"/>
      <c r="AC109" s="11"/>
      <c r="AD109" s="11"/>
      <c r="AE109" s="11"/>
      <c r="AF109" s="11"/>
      <c r="AG109" s="11"/>
      <c r="AH109" s="11"/>
      <c r="AI109" s="11"/>
    </row>
    <row r="110" spans="1:35" s="6" customFormat="1" ht="116.25" customHeight="1">
      <c r="A110" s="13"/>
      <c r="B110" s="13"/>
      <c r="C110" s="13"/>
      <c r="D110" s="68" t="s">
        <v>37</v>
      </c>
      <c r="E110" s="18" t="s">
        <v>123</v>
      </c>
      <c r="F110" s="69">
        <v>17013792</v>
      </c>
      <c r="G110" s="69">
        <v>2613792</v>
      </c>
      <c r="H110" s="70" t="s">
        <v>28</v>
      </c>
      <c r="I110" s="69">
        <v>14400000</v>
      </c>
      <c r="J110" s="70" t="s">
        <v>28</v>
      </c>
      <c r="K110" s="70" t="s">
        <v>28</v>
      </c>
      <c r="L110" s="18" t="s">
        <v>124</v>
      </c>
      <c r="M110" s="43" t="s">
        <v>125</v>
      </c>
      <c r="N110" s="55" t="s">
        <v>28</v>
      </c>
      <c r="O110" s="55" t="s">
        <v>28</v>
      </c>
      <c r="P110" s="55" t="s">
        <v>28</v>
      </c>
      <c r="Q110" s="69">
        <v>2163861</v>
      </c>
      <c r="R110" s="55">
        <f t="shared" si="6"/>
        <v>12.72</v>
      </c>
      <c r="S110" s="69">
        <v>15934949</v>
      </c>
      <c r="T110" s="55">
        <f t="shared" si="8"/>
        <v>93.66</v>
      </c>
      <c r="U110" s="11"/>
      <c r="V110" s="58">
        <f t="shared" si="7"/>
        <v>0</v>
      </c>
      <c r="W110" s="11"/>
      <c r="X110" s="11"/>
      <c r="Y110" s="11"/>
      <c r="Z110" s="11"/>
      <c r="AA110" s="11"/>
      <c r="AB110" s="11"/>
      <c r="AC110" s="11"/>
      <c r="AD110" s="11"/>
      <c r="AE110" s="11"/>
      <c r="AF110" s="11"/>
      <c r="AG110" s="11"/>
      <c r="AH110" s="11"/>
      <c r="AI110" s="11"/>
    </row>
    <row r="111" spans="1:35" s="6" customFormat="1" ht="72" customHeight="1">
      <c r="A111" s="13"/>
      <c r="B111" s="13"/>
      <c r="C111" s="13"/>
      <c r="D111" s="68" t="s">
        <v>39</v>
      </c>
      <c r="E111" s="18" t="s">
        <v>121</v>
      </c>
      <c r="F111" s="69">
        <v>12969865</v>
      </c>
      <c r="G111" s="69">
        <v>3242902</v>
      </c>
      <c r="H111" s="70" t="s">
        <v>28</v>
      </c>
      <c r="I111" s="69">
        <v>9726963</v>
      </c>
      <c r="J111" s="70" t="s">
        <v>28</v>
      </c>
      <c r="K111" s="70" t="s">
        <v>28</v>
      </c>
      <c r="L111" s="18" t="s">
        <v>122</v>
      </c>
      <c r="M111" s="43" t="s">
        <v>255</v>
      </c>
      <c r="N111" s="55" t="s">
        <v>28</v>
      </c>
      <c r="O111" s="55" t="s">
        <v>28</v>
      </c>
      <c r="P111" s="55" t="s">
        <v>28</v>
      </c>
      <c r="Q111" s="69">
        <v>50000</v>
      </c>
      <c r="R111" s="55">
        <f t="shared" si="6"/>
        <v>0.39</v>
      </c>
      <c r="S111" s="69">
        <v>200951</v>
      </c>
      <c r="T111" s="55">
        <f t="shared" si="8"/>
        <v>1.55</v>
      </c>
      <c r="U111" s="11"/>
      <c r="V111" s="58">
        <f t="shared" si="7"/>
        <v>0</v>
      </c>
      <c r="W111" s="11"/>
      <c r="X111" s="11"/>
      <c r="Y111" s="11"/>
      <c r="Z111" s="11"/>
      <c r="AA111" s="11"/>
      <c r="AB111" s="11"/>
      <c r="AC111" s="11"/>
      <c r="AD111" s="11"/>
      <c r="AE111" s="11"/>
      <c r="AF111" s="11"/>
      <c r="AG111" s="11"/>
      <c r="AH111" s="11"/>
      <c r="AI111" s="11"/>
    </row>
    <row r="112" spans="1:35" s="6" customFormat="1" ht="76.5" customHeight="1">
      <c r="A112" s="16"/>
      <c r="B112" s="16"/>
      <c r="C112" s="16"/>
      <c r="D112" s="78" t="s">
        <v>41</v>
      </c>
      <c r="E112" s="81" t="s">
        <v>128</v>
      </c>
      <c r="F112" s="79">
        <v>1632000</v>
      </c>
      <c r="G112" s="79">
        <v>1632000</v>
      </c>
      <c r="H112" s="80" t="s">
        <v>28</v>
      </c>
      <c r="I112" s="79" t="s">
        <v>28</v>
      </c>
      <c r="J112" s="80" t="s">
        <v>28</v>
      </c>
      <c r="K112" s="80" t="s">
        <v>28</v>
      </c>
      <c r="L112" s="81" t="s">
        <v>167</v>
      </c>
      <c r="M112" s="44" t="s">
        <v>129</v>
      </c>
      <c r="N112" s="56" t="s">
        <v>28</v>
      </c>
      <c r="O112" s="56" t="s">
        <v>28</v>
      </c>
      <c r="P112" s="56" t="s">
        <v>28</v>
      </c>
      <c r="Q112" s="79">
        <v>168000</v>
      </c>
      <c r="R112" s="56">
        <f t="shared" si="6"/>
        <v>10.29</v>
      </c>
      <c r="S112" s="79">
        <v>203000</v>
      </c>
      <c r="T112" s="56">
        <f t="shared" si="8"/>
        <v>12.44</v>
      </c>
      <c r="U112" s="11"/>
      <c r="V112" s="58">
        <f t="shared" si="7"/>
        <v>0</v>
      </c>
      <c r="W112" s="11"/>
      <c r="X112" s="11"/>
      <c r="Y112" s="11"/>
      <c r="Z112" s="11"/>
      <c r="AA112" s="11"/>
      <c r="AB112" s="11"/>
      <c r="AC112" s="11"/>
      <c r="AD112" s="11"/>
      <c r="AE112" s="11"/>
      <c r="AF112" s="11"/>
      <c r="AG112" s="11"/>
      <c r="AH112" s="11"/>
      <c r="AI112" s="11"/>
    </row>
    <row r="113" spans="1:35" s="6" customFormat="1" ht="94.5" customHeight="1">
      <c r="A113" s="13"/>
      <c r="B113" s="13"/>
      <c r="C113" s="13"/>
      <c r="D113" s="68" t="s">
        <v>43</v>
      </c>
      <c r="E113" s="18" t="s">
        <v>130</v>
      </c>
      <c r="F113" s="69">
        <v>578000</v>
      </c>
      <c r="G113" s="69">
        <v>578000</v>
      </c>
      <c r="H113" s="70" t="s">
        <v>28</v>
      </c>
      <c r="I113" s="69" t="s">
        <v>28</v>
      </c>
      <c r="J113" s="70" t="s">
        <v>28</v>
      </c>
      <c r="K113" s="70" t="s">
        <v>28</v>
      </c>
      <c r="L113" s="18" t="s">
        <v>168</v>
      </c>
      <c r="M113" s="43" t="s">
        <v>131</v>
      </c>
      <c r="N113" s="55" t="s">
        <v>28</v>
      </c>
      <c r="O113" s="55" t="s">
        <v>28</v>
      </c>
      <c r="P113" s="55" t="s">
        <v>28</v>
      </c>
      <c r="Q113" s="69">
        <v>200000</v>
      </c>
      <c r="R113" s="55">
        <f t="shared" si="6"/>
        <v>34.6</v>
      </c>
      <c r="S113" s="69">
        <v>500000</v>
      </c>
      <c r="T113" s="55">
        <f t="shared" si="8"/>
        <v>86.51</v>
      </c>
      <c r="U113" s="11"/>
      <c r="V113" s="58">
        <f t="shared" si="7"/>
        <v>0</v>
      </c>
      <c r="W113" s="11"/>
      <c r="X113" s="11"/>
      <c r="Y113" s="11"/>
      <c r="Z113" s="11"/>
      <c r="AA113" s="11"/>
      <c r="AB113" s="11"/>
      <c r="AC113" s="11"/>
      <c r="AD113" s="11"/>
      <c r="AE113" s="11"/>
      <c r="AF113" s="11"/>
      <c r="AG113" s="11"/>
      <c r="AH113" s="11"/>
      <c r="AI113" s="11"/>
    </row>
    <row r="114" spans="1:35" s="6" customFormat="1" ht="98.25" customHeight="1">
      <c r="A114" s="13"/>
      <c r="B114" s="13"/>
      <c r="C114" s="13"/>
      <c r="D114" s="68" t="s">
        <v>44</v>
      </c>
      <c r="E114" s="18" t="s">
        <v>132</v>
      </c>
      <c r="F114" s="69">
        <v>1672000</v>
      </c>
      <c r="G114" s="69">
        <v>1672000</v>
      </c>
      <c r="H114" s="70" t="s">
        <v>28</v>
      </c>
      <c r="I114" s="69" t="s">
        <v>28</v>
      </c>
      <c r="J114" s="70" t="s">
        <v>28</v>
      </c>
      <c r="K114" s="70" t="s">
        <v>28</v>
      </c>
      <c r="L114" s="18" t="s">
        <v>169</v>
      </c>
      <c r="M114" s="43" t="s">
        <v>119</v>
      </c>
      <c r="N114" s="55" t="s">
        <v>28</v>
      </c>
      <c r="O114" s="55" t="s">
        <v>28</v>
      </c>
      <c r="P114" s="55" t="s">
        <v>28</v>
      </c>
      <c r="Q114" s="69">
        <v>582000</v>
      </c>
      <c r="R114" s="55">
        <f t="shared" si="6"/>
        <v>34.81</v>
      </c>
      <c r="S114" s="69">
        <v>1082000</v>
      </c>
      <c r="T114" s="55">
        <f t="shared" si="8"/>
        <v>64.71</v>
      </c>
      <c r="U114" s="11"/>
      <c r="V114" s="58">
        <f t="shared" si="7"/>
        <v>0</v>
      </c>
      <c r="W114" s="11"/>
      <c r="X114" s="11"/>
      <c r="Y114" s="11"/>
      <c r="Z114" s="11"/>
      <c r="AA114" s="11"/>
      <c r="AB114" s="11"/>
      <c r="AC114" s="11"/>
      <c r="AD114" s="11"/>
      <c r="AE114" s="11"/>
      <c r="AF114" s="11"/>
      <c r="AG114" s="11"/>
      <c r="AH114" s="11"/>
      <c r="AI114" s="11"/>
    </row>
    <row r="115" spans="1:35" s="6" customFormat="1" ht="112.5" customHeight="1">
      <c r="A115" s="13"/>
      <c r="B115" s="13"/>
      <c r="C115" s="13"/>
      <c r="D115" s="68" t="s">
        <v>46</v>
      </c>
      <c r="E115" s="18" t="s">
        <v>133</v>
      </c>
      <c r="F115" s="69">
        <v>1136000</v>
      </c>
      <c r="G115" s="69">
        <v>1136000</v>
      </c>
      <c r="H115" s="70" t="s">
        <v>28</v>
      </c>
      <c r="I115" s="69" t="s">
        <v>28</v>
      </c>
      <c r="J115" s="70" t="s">
        <v>28</v>
      </c>
      <c r="K115" s="70" t="s">
        <v>28</v>
      </c>
      <c r="L115" s="18" t="s">
        <v>170</v>
      </c>
      <c r="M115" s="43" t="s">
        <v>134</v>
      </c>
      <c r="N115" s="55" t="s">
        <v>28</v>
      </c>
      <c r="O115" s="55" t="s">
        <v>28</v>
      </c>
      <c r="P115" s="55" t="s">
        <v>28</v>
      </c>
      <c r="Q115" s="69">
        <v>300000</v>
      </c>
      <c r="R115" s="55">
        <f t="shared" si="6"/>
        <v>26.41</v>
      </c>
      <c r="S115" s="69">
        <v>500000</v>
      </c>
      <c r="T115" s="55">
        <f t="shared" si="8"/>
        <v>44.01</v>
      </c>
      <c r="U115" s="11"/>
      <c r="V115" s="58">
        <f t="shared" si="7"/>
        <v>0</v>
      </c>
      <c r="W115" s="11"/>
      <c r="X115" s="11"/>
      <c r="Y115" s="11"/>
      <c r="Z115" s="11"/>
      <c r="AA115" s="11"/>
      <c r="AB115" s="11"/>
      <c r="AC115" s="11"/>
      <c r="AD115" s="11"/>
      <c r="AE115" s="11"/>
      <c r="AF115" s="11"/>
      <c r="AG115" s="11"/>
      <c r="AH115" s="11"/>
      <c r="AI115" s="11"/>
    </row>
    <row r="116" spans="1:35" s="6" customFormat="1" ht="24" customHeight="1">
      <c r="A116" s="13"/>
      <c r="B116" s="13"/>
      <c r="C116" s="68" t="s">
        <v>67</v>
      </c>
      <c r="D116" s="13"/>
      <c r="E116" s="18"/>
      <c r="F116" s="69">
        <v>202000</v>
      </c>
      <c r="G116" s="69">
        <v>202000</v>
      </c>
      <c r="H116" s="70" t="s">
        <v>28</v>
      </c>
      <c r="I116" s="70" t="s">
        <v>28</v>
      </c>
      <c r="J116" s="70" t="s">
        <v>28</v>
      </c>
      <c r="K116" s="70" t="s">
        <v>28</v>
      </c>
      <c r="L116" s="18" t="s">
        <v>28</v>
      </c>
      <c r="M116" s="43" t="s">
        <v>28</v>
      </c>
      <c r="N116" s="55" t="s">
        <v>28</v>
      </c>
      <c r="O116" s="55" t="s">
        <v>28</v>
      </c>
      <c r="P116" s="55" t="s">
        <v>28</v>
      </c>
      <c r="Q116" s="69">
        <v>18100</v>
      </c>
      <c r="R116" s="55">
        <f t="shared" si="6"/>
        <v>8.96</v>
      </c>
      <c r="S116" s="69">
        <v>18100</v>
      </c>
      <c r="T116" s="55">
        <f t="shared" si="8"/>
        <v>8.96</v>
      </c>
      <c r="U116" s="11"/>
      <c r="V116" s="58">
        <f t="shared" si="7"/>
        <v>0</v>
      </c>
      <c r="W116" s="11"/>
      <c r="X116" s="11"/>
      <c r="Y116" s="11"/>
      <c r="Z116" s="11"/>
      <c r="AA116" s="11"/>
      <c r="AB116" s="11"/>
      <c r="AC116" s="11"/>
      <c r="AD116" s="11"/>
      <c r="AE116" s="11"/>
      <c r="AF116" s="11"/>
      <c r="AG116" s="11"/>
      <c r="AH116" s="11"/>
      <c r="AI116" s="11"/>
    </row>
    <row r="117" spans="1:35" s="6" customFormat="1" ht="102" customHeight="1">
      <c r="A117" s="13"/>
      <c r="B117" s="13"/>
      <c r="C117" s="13"/>
      <c r="D117" s="68"/>
      <c r="E117" s="18" t="s">
        <v>171</v>
      </c>
      <c r="F117" s="69">
        <v>202000</v>
      </c>
      <c r="G117" s="69">
        <v>202000</v>
      </c>
      <c r="H117" s="70" t="s">
        <v>28</v>
      </c>
      <c r="I117" s="70" t="s">
        <v>28</v>
      </c>
      <c r="J117" s="70" t="s">
        <v>28</v>
      </c>
      <c r="K117" s="70" t="s">
        <v>28</v>
      </c>
      <c r="L117" s="18" t="s">
        <v>256</v>
      </c>
      <c r="M117" s="43" t="s">
        <v>155</v>
      </c>
      <c r="N117" s="55" t="s">
        <v>28</v>
      </c>
      <c r="O117" s="55" t="s">
        <v>28</v>
      </c>
      <c r="P117" s="55" t="s">
        <v>28</v>
      </c>
      <c r="Q117" s="69">
        <v>18100</v>
      </c>
      <c r="R117" s="55">
        <f t="shared" si="6"/>
        <v>8.96</v>
      </c>
      <c r="S117" s="69">
        <v>18100</v>
      </c>
      <c r="T117" s="55">
        <f t="shared" si="8"/>
        <v>8.96</v>
      </c>
      <c r="U117" s="11"/>
      <c r="V117" s="58">
        <f t="shared" si="7"/>
        <v>0</v>
      </c>
      <c r="W117" s="11"/>
      <c r="X117" s="11"/>
      <c r="Y117" s="11"/>
      <c r="Z117" s="11"/>
      <c r="AA117" s="11"/>
      <c r="AB117" s="11"/>
      <c r="AC117" s="11"/>
      <c r="AD117" s="11"/>
      <c r="AE117" s="11"/>
      <c r="AF117" s="11"/>
      <c r="AG117" s="11"/>
      <c r="AH117" s="11"/>
      <c r="AI117" s="11"/>
    </row>
    <row r="118" spans="1:35" s="6" customFormat="1" ht="24" customHeight="1">
      <c r="A118" s="13"/>
      <c r="B118" s="13"/>
      <c r="C118" s="68" t="s">
        <v>70</v>
      </c>
      <c r="D118" s="13"/>
      <c r="E118" s="17"/>
      <c r="F118" s="69">
        <v>7674245</v>
      </c>
      <c r="G118" s="69">
        <v>7674245</v>
      </c>
      <c r="H118" s="70" t="s">
        <v>28</v>
      </c>
      <c r="I118" s="70" t="s">
        <v>28</v>
      </c>
      <c r="J118" s="70" t="s">
        <v>28</v>
      </c>
      <c r="K118" s="70" t="s">
        <v>28</v>
      </c>
      <c r="L118" s="18" t="s">
        <v>28</v>
      </c>
      <c r="M118" s="43" t="s">
        <v>28</v>
      </c>
      <c r="N118" s="55" t="s">
        <v>28</v>
      </c>
      <c r="O118" s="55" t="s">
        <v>28</v>
      </c>
      <c r="P118" s="55" t="s">
        <v>28</v>
      </c>
      <c r="Q118" s="69">
        <v>4207689</v>
      </c>
      <c r="R118" s="55">
        <f t="shared" si="6"/>
        <v>54.83</v>
      </c>
      <c r="S118" s="69">
        <v>4828929</v>
      </c>
      <c r="T118" s="55">
        <f t="shared" si="8"/>
        <v>62.92</v>
      </c>
      <c r="U118" s="11"/>
      <c r="V118" s="58">
        <f t="shared" si="7"/>
        <v>0</v>
      </c>
      <c r="W118" s="11"/>
      <c r="X118" s="11"/>
      <c r="Y118" s="11"/>
      <c r="Z118" s="11"/>
      <c r="AA118" s="11"/>
      <c r="AB118" s="11"/>
      <c r="AC118" s="11"/>
      <c r="AD118" s="11"/>
      <c r="AE118" s="11"/>
      <c r="AF118" s="11"/>
      <c r="AG118" s="11"/>
      <c r="AH118" s="11"/>
      <c r="AI118" s="11"/>
    </row>
    <row r="119" spans="1:35" s="6" customFormat="1" ht="24" customHeight="1">
      <c r="A119" s="13"/>
      <c r="B119" s="13"/>
      <c r="C119" s="13"/>
      <c r="D119" s="68" t="s">
        <v>35</v>
      </c>
      <c r="E119" s="17" t="s">
        <v>50</v>
      </c>
      <c r="F119" s="69">
        <v>4679603</v>
      </c>
      <c r="G119" s="69">
        <v>4679603</v>
      </c>
      <c r="H119" s="70" t="s">
        <v>28</v>
      </c>
      <c r="I119" s="70" t="s">
        <v>28</v>
      </c>
      <c r="J119" s="70" t="s">
        <v>28</v>
      </c>
      <c r="K119" s="70" t="s">
        <v>28</v>
      </c>
      <c r="L119" s="18" t="s">
        <v>28</v>
      </c>
      <c r="M119" s="43"/>
      <c r="N119" s="55" t="s">
        <v>28</v>
      </c>
      <c r="O119" s="55" t="s">
        <v>28</v>
      </c>
      <c r="P119" s="55" t="s">
        <v>28</v>
      </c>
      <c r="Q119" s="69">
        <v>1213047</v>
      </c>
      <c r="R119" s="55">
        <f t="shared" si="6"/>
        <v>25.92</v>
      </c>
      <c r="S119" s="69">
        <v>1834287</v>
      </c>
      <c r="T119" s="55">
        <f t="shared" si="8"/>
        <v>39.2</v>
      </c>
      <c r="U119" s="11"/>
      <c r="V119" s="58">
        <f t="shared" si="7"/>
        <v>0</v>
      </c>
      <c r="W119" s="11"/>
      <c r="X119" s="11"/>
      <c r="Y119" s="11"/>
      <c r="Z119" s="11"/>
      <c r="AA119" s="11"/>
      <c r="AB119" s="11"/>
      <c r="AC119" s="11"/>
      <c r="AD119" s="11"/>
      <c r="AE119" s="11"/>
      <c r="AF119" s="11"/>
      <c r="AG119" s="11"/>
      <c r="AH119" s="11"/>
      <c r="AI119" s="11"/>
    </row>
    <row r="120" spans="1:35" s="6" customFormat="1" ht="24" customHeight="1">
      <c r="A120" s="13"/>
      <c r="B120" s="13"/>
      <c r="C120" s="13"/>
      <c r="D120" s="68" t="s">
        <v>37</v>
      </c>
      <c r="E120" s="17" t="s">
        <v>31</v>
      </c>
      <c r="F120" s="69">
        <v>2994642</v>
      </c>
      <c r="G120" s="69">
        <v>2994642</v>
      </c>
      <c r="H120" s="70" t="s">
        <v>28</v>
      </c>
      <c r="I120" s="70" t="s">
        <v>28</v>
      </c>
      <c r="J120" s="70" t="s">
        <v>28</v>
      </c>
      <c r="K120" s="70" t="s">
        <v>28</v>
      </c>
      <c r="L120" s="18" t="s">
        <v>28</v>
      </c>
      <c r="M120" s="43" t="s">
        <v>156</v>
      </c>
      <c r="N120" s="55" t="s">
        <v>28</v>
      </c>
      <c r="O120" s="55" t="s">
        <v>28</v>
      </c>
      <c r="P120" s="55" t="s">
        <v>28</v>
      </c>
      <c r="Q120" s="69">
        <v>2994642</v>
      </c>
      <c r="R120" s="92">
        <v>100</v>
      </c>
      <c r="S120" s="69">
        <v>2994642</v>
      </c>
      <c r="T120" s="92">
        <v>100</v>
      </c>
      <c r="U120" s="11"/>
      <c r="V120" s="58">
        <f t="shared" si="7"/>
        <v>0</v>
      </c>
      <c r="W120" s="11"/>
      <c r="X120" s="11"/>
      <c r="Y120" s="11"/>
      <c r="Z120" s="11"/>
      <c r="AA120" s="11"/>
      <c r="AB120" s="11"/>
      <c r="AC120" s="11"/>
      <c r="AD120" s="11"/>
      <c r="AE120" s="11"/>
      <c r="AF120" s="11"/>
      <c r="AG120" s="11"/>
      <c r="AH120" s="11"/>
      <c r="AI120" s="11"/>
    </row>
    <row r="121" spans="1:35" s="6" customFormat="1" ht="24" customHeight="1">
      <c r="A121" s="122" t="s">
        <v>135</v>
      </c>
      <c r="B121" s="122"/>
      <c r="C121" s="122"/>
      <c r="D121" s="122"/>
      <c r="E121" s="122"/>
      <c r="F121" s="34">
        <v>34438362</v>
      </c>
      <c r="G121" s="34">
        <v>34438362</v>
      </c>
      <c r="H121" s="65"/>
      <c r="I121" s="65"/>
      <c r="J121" s="65"/>
      <c r="K121" s="65"/>
      <c r="L121" s="66" t="s">
        <v>28</v>
      </c>
      <c r="M121" s="67" t="s">
        <v>28</v>
      </c>
      <c r="N121" s="45" t="s">
        <v>28</v>
      </c>
      <c r="O121" s="45" t="s">
        <v>28</v>
      </c>
      <c r="P121" s="45" t="s">
        <v>28</v>
      </c>
      <c r="Q121" s="34">
        <v>7257965</v>
      </c>
      <c r="R121" s="45">
        <f t="shared" si="6"/>
        <v>21.08</v>
      </c>
      <c r="S121" s="34">
        <v>14231561</v>
      </c>
      <c r="T121" s="45">
        <v>41.32</v>
      </c>
      <c r="U121" s="11"/>
      <c r="V121" s="58">
        <f t="shared" si="7"/>
        <v>0</v>
      </c>
      <c r="W121" s="11"/>
      <c r="X121" s="11"/>
      <c r="Y121" s="11"/>
      <c r="Z121" s="11"/>
      <c r="AA121" s="11"/>
      <c r="AB121" s="11"/>
      <c r="AC121" s="11"/>
      <c r="AD121" s="11"/>
      <c r="AE121" s="11"/>
      <c r="AF121" s="11"/>
      <c r="AG121" s="11"/>
      <c r="AH121" s="11"/>
      <c r="AI121" s="11"/>
    </row>
    <row r="122" spans="1:35" s="6" customFormat="1" ht="24" customHeight="1">
      <c r="A122" s="13"/>
      <c r="B122" s="13"/>
      <c r="C122" s="68" t="s">
        <v>34</v>
      </c>
      <c r="D122" s="13"/>
      <c r="E122" s="17"/>
      <c r="F122" s="69">
        <v>30678954</v>
      </c>
      <c r="G122" s="69">
        <v>30678954</v>
      </c>
      <c r="H122" s="70"/>
      <c r="I122" s="70"/>
      <c r="J122" s="70"/>
      <c r="K122" s="70"/>
      <c r="L122" s="18" t="s">
        <v>28</v>
      </c>
      <c r="M122" s="43" t="s">
        <v>28</v>
      </c>
      <c r="N122" s="55" t="s">
        <v>28</v>
      </c>
      <c r="O122" s="55" t="s">
        <v>28</v>
      </c>
      <c r="P122" s="55" t="s">
        <v>28</v>
      </c>
      <c r="Q122" s="69">
        <v>6077226</v>
      </c>
      <c r="R122" s="55">
        <f t="shared" si="6"/>
        <v>19.81</v>
      </c>
      <c r="S122" s="69">
        <v>12585822</v>
      </c>
      <c r="T122" s="55">
        <v>41.02</v>
      </c>
      <c r="U122" s="11"/>
      <c r="V122" s="58">
        <f t="shared" si="7"/>
        <v>0</v>
      </c>
      <c r="W122" s="11"/>
      <c r="X122" s="11"/>
      <c r="Y122" s="11"/>
      <c r="Z122" s="11"/>
      <c r="AA122" s="11"/>
      <c r="AB122" s="11"/>
      <c r="AC122" s="11"/>
      <c r="AD122" s="11"/>
      <c r="AE122" s="11"/>
      <c r="AF122" s="11"/>
      <c r="AG122" s="11"/>
      <c r="AH122" s="11"/>
      <c r="AI122" s="11"/>
    </row>
    <row r="123" spans="1:35" s="6" customFormat="1" ht="74.25" customHeight="1">
      <c r="A123" s="57"/>
      <c r="B123" s="57"/>
      <c r="C123" s="57"/>
      <c r="D123" s="57" t="s">
        <v>35</v>
      </c>
      <c r="E123" s="81" t="s">
        <v>257</v>
      </c>
      <c r="F123" s="79">
        <v>6027792</v>
      </c>
      <c r="G123" s="79">
        <v>6027792</v>
      </c>
      <c r="H123" s="80"/>
      <c r="I123" s="80"/>
      <c r="J123" s="80"/>
      <c r="K123" s="80"/>
      <c r="L123" s="81"/>
      <c r="M123" s="44"/>
      <c r="N123" s="56"/>
      <c r="O123" s="56"/>
      <c r="P123" s="56"/>
      <c r="Q123" s="79">
        <v>1396222</v>
      </c>
      <c r="R123" s="56">
        <f t="shared" si="6"/>
        <v>23.16</v>
      </c>
      <c r="S123" s="79">
        <v>2283177</v>
      </c>
      <c r="T123" s="56">
        <v>37.87750141345288</v>
      </c>
      <c r="U123" s="11"/>
      <c r="V123" s="58">
        <f t="shared" si="7"/>
        <v>0</v>
      </c>
      <c r="W123" s="11"/>
      <c r="X123" s="11"/>
      <c r="Y123" s="11"/>
      <c r="Z123" s="11"/>
      <c r="AA123" s="11"/>
      <c r="AB123" s="11"/>
      <c r="AC123" s="11"/>
      <c r="AD123" s="11"/>
      <c r="AE123" s="11"/>
      <c r="AF123" s="11"/>
      <c r="AG123" s="11"/>
      <c r="AH123" s="11"/>
      <c r="AI123" s="11"/>
    </row>
    <row r="124" spans="1:35" s="6" customFormat="1" ht="72" customHeight="1">
      <c r="A124" s="13"/>
      <c r="B124" s="13"/>
      <c r="C124" s="13"/>
      <c r="D124" s="68" t="s">
        <v>182</v>
      </c>
      <c r="E124" s="18" t="s">
        <v>281</v>
      </c>
      <c r="F124" s="69">
        <v>4498792</v>
      </c>
      <c r="G124" s="69">
        <v>4498792</v>
      </c>
      <c r="H124" s="70" t="s">
        <v>28</v>
      </c>
      <c r="I124" s="70" t="s">
        <v>28</v>
      </c>
      <c r="J124" s="70" t="s">
        <v>28</v>
      </c>
      <c r="K124" s="70" t="s">
        <v>28</v>
      </c>
      <c r="L124" s="18" t="s">
        <v>204</v>
      </c>
      <c r="M124" s="43" t="s">
        <v>177</v>
      </c>
      <c r="N124" s="55">
        <v>2.34</v>
      </c>
      <c r="O124" s="55">
        <v>2.21</v>
      </c>
      <c r="P124" s="55">
        <v>50</v>
      </c>
      <c r="Q124" s="69">
        <v>552012</v>
      </c>
      <c r="R124" s="55">
        <f t="shared" si="6"/>
        <v>12.27</v>
      </c>
      <c r="S124" s="69">
        <v>1184512</v>
      </c>
      <c r="T124" s="55">
        <v>26.33</v>
      </c>
      <c r="U124" s="11"/>
      <c r="V124" s="58">
        <f t="shared" si="7"/>
        <v>0</v>
      </c>
      <c r="W124" s="11"/>
      <c r="X124" s="11"/>
      <c r="Y124" s="11"/>
      <c r="Z124" s="11"/>
      <c r="AA124" s="11"/>
      <c r="AB124" s="11"/>
      <c r="AC124" s="11"/>
      <c r="AD124" s="11"/>
      <c r="AE124" s="11"/>
      <c r="AF124" s="11"/>
      <c r="AG124" s="11"/>
      <c r="AH124" s="11"/>
      <c r="AI124" s="11"/>
    </row>
    <row r="125" spans="1:35" s="6" customFormat="1" ht="143.25" customHeight="1">
      <c r="A125" s="13"/>
      <c r="B125" s="13"/>
      <c r="C125" s="13"/>
      <c r="D125" s="68" t="s">
        <v>183</v>
      </c>
      <c r="E125" s="18" t="s">
        <v>282</v>
      </c>
      <c r="F125" s="69">
        <v>1529000</v>
      </c>
      <c r="G125" s="69">
        <v>1529000</v>
      </c>
      <c r="H125" s="70" t="s">
        <v>28</v>
      </c>
      <c r="I125" s="70" t="s">
        <v>28</v>
      </c>
      <c r="J125" s="70" t="s">
        <v>28</v>
      </c>
      <c r="K125" s="70" t="s">
        <v>28</v>
      </c>
      <c r="L125" s="18" t="s">
        <v>205</v>
      </c>
      <c r="M125" s="43" t="s">
        <v>94</v>
      </c>
      <c r="N125" s="55">
        <v>2.38</v>
      </c>
      <c r="O125" s="55">
        <v>5.64</v>
      </c>
      <c r="P125" s="55">
        <v>24.23</v>
      </c>
      <c r="Q125" s="69">
        <v>844210</v>
      </c>
      <c r="R125" s="55">
        <f t="shared" si="6"/>
        <v>55.21</v>
      </c>
      <c r="S125" s="69">
        <v>1098665</v>
      </c>
      <c r="T125" s="55">
        <v>71.86</v>
      </c>
      <c r="U125" s="11"/>
      <c r="V125" s="58">
        <f t="shared" si="7"/>
        <v>0</v>
      </c>
      <c r="W125" s="11"/>
      <c r="X125" s="11"/>
      <c r="Y125" s="11"/>
      <c r="Z125" s="11"/>
      <c r="AA125" s="11"/>
      <c r="AB125" s="11"/>
      <c r="AC125" s="11"/>
      <c r="AD125" s="11"/>
      <c r="AE125" s="11"/>
      <c r="AF125" s="11"/>
      <c r="AG125" s="11"/>
      <c r="AH125" s="11"/>
      <c r="AI125" s="11"/>
    </row>
    <row r="126" spans="1:35" s="6" customFormat="1" ht="41.25" customHeight="1">
      <c r="A126" s="13"/>
      <c r="B126" s="13"/>
      <c r="C126" s="13"/>
      <c r="D126" s="68" t="s">
        <v>37</v>
      </c>
      <c r="E126" s="18" t="s">
        <v>258</v>
      </c>
      <c r="F126" s="69">
        <v>3210000</v>
      </c>
      <c r="G126" s="69">
        <v>3210000</v>
      </c>
      <c r="H126" s="70"/>
      <c r="I126" s="70"/>
      <c r="J126" s="70"/>
      <c r="K126" s="70"/>
      <c r="L126" s="18"/>
      <c r="M126" s="43"/>
      <c r="N126" s="55"/>
      <c r="O126" s="55"/>
      <c r="P126" s="55"/>
      <c r="Q126" s="69">
        <v>1100000</v>
      </c>
      <c r="R126" s="55">
        <f t="shared" si="6"/>
        <v>34.27</v>
      </c>
      <c r="S126" s="69">
        <v>1970000</v>
      </c>
      <c r="T126" s="55">
        <v>61.37</v>
      </c>
      <c r="U126" s="11"/>
      <c r="V126" s="58">
        <f t="shared" si="7"/>
        <v>0</v>
      </c>
      <c r="W126" s="11"/>
      <c r="X126" s="11"/>
      <c r="Y126" s="11"/>
      <c r="Z126" s="11"/>
      <c r="AA126" s="11"/>
      <c r="AB126" s="11"/>
      <c r="AC126" s="11"/>
      <c r="AD126" s="11"/>
      <c r="AE126" s="11"/>
      <c r="AF126" s="11"/>
      <c r="AG126" s="11"/>
      <c r="AH126" s="11"/>
      <c r="AI126" s="11"/>
    </row>
    <row r="127" spans="1:35" s="6" customFormat="1" ht="57.75" customHeight="1">
      <c r="A127" s="13"/>
      <c r="B127" s="13"/>
      <c r="C127" s="13"/>
      <c r="D127" s="68"/>
      <c r="E127" s="18" t="s">
        <v>259</v>
      </c>
      <c r="F127" s="69">
        <v>3210000</v>
      </c>
      <c r="G127" s="69">
        <v>3210000</v>
      </c>
      <c r="H127" s="70" t="s">
        <v>28</v>
      </c>
      <c r="I127" s="70" t="s">
        <v>28</v>
      </c>
      <c r="J127" s="70" t="s">
        <v>28</v>
      </c>
      <c r="K127" s="70" t="s">
        <v>28</v>
      </c>
      <c r="L127" s="18" t="s">
        <v>260</v>
      </c>
      <c r="M127" s="43" t="s">
        <v>178</v>
      </c>
      <c r="N127" s="55">
        <v>2.38</v>
      </c>
      <c r="O127" s="55">
        <v>7.2</v>
      </c>
      <c r="P127" s="55">
        <v>17.9</v>
      </c>
      <c r="Q127" s="69">
        <v>1100000</v>
      </c>
      <c r="R127" s="55">
        <f t="shared" si="6"/>
        <v>34.27</v>
      </c>
      <c r="S127" s="69">
        <v>1970000</v>
      </c>
      <c r="T127" s="55">
        <v>61.37</v>
      </c>
      <c r="U127" s="11"/>
      <c r="V127" s="58">
        <f t="shared" si="7"/>
        <v>0</v>
      </c>
      <c r="W127" s="11"/>
      <c r="X127" s="11"/>
      <c r="Y127" s="11"/>
      <c r="Z127" s="11"/>
      <c r="AA127" s="11"/>
      <c r="AB127" s="11"/>
      <c r="AC127" s="11"/>
      <c r="AD127" s="11"/>
      <c r="AE127" s="11"/>
      <c r="AF127" s="11"/>
      <c r="AG127" s="11"/>
      <c r="AH127" s="11"/>
      <c r="AI127" s="11"/>
    </row>
    <row r="128" spans="1:35" s="6" customFormat="1" ht="57.75" customHeight="1">
      <c r="A128" s="13"/>
      <c r="B128" s="13"/>
      <c r="C128" s="13"/>
      <c r="D128" s="68" t="s">
        <v>39</v>
      </c>
      <c r="E128" s="18" t="s">
        <v>261</v>
      </c>
      <c r="F128" s="69">
        <v>21441162</v>
      </c>
      <c r="G128" s="69">
        <v>21441162</v>
      </c>
      <c r="H128" s="70"/>
      <c r="I128" s="70"/>
      <c r="J128" s="70"/>
      <c r="K128" s="70"/>
      <c r="L128" s="18"/>
      <c r="M128" s="43"/>
      <c r="N128" s="55"/>
      <c r="O128" s="55"/>
      <c r="P128" s="55"/>
      <c r="Q128" s="69">
        <v>3581004</v>
      </c>
      <c r="R128" s="55">
        <f t="shared" si="6"/>
        <v>16.7</v>
      </c>
      <c r="S128" s="69">
        <v>8332645</v>
      </c>
      <c r="T128" s="55">
        <v>38.86284241497732</v>
      </c>
      <c r="U128" s="11"/>
      <c r="V128" s="58">
        <f t="shared" si="7"/>
        <v>0</v>
      </c>
      <c r="W128" s="11"/>
      <c r="X128" s="11"/>
      <c r="Y128" s="11"/>
      <c r="Z128" s="11"/>
      <c r="AA128" s="11"/>
      <c r="AB128" s="11"/>
      <c r="AC128" s="11"/>
      <c r="AD128" s="11"/>
      <c r="AE128" s="11"/>
      <c r="AF128" s="11"/>
      <c r="AG128" s="11"/>
      <c r="AH128" s="11"/>
      <c r="AI128" s="11"/>
    </row>
    <row r="129" spans="1:35" s="6" customFormat="1" ht="63" customHeight="1">
      <c r="A129" s="13"/>
      <c r="B129" s="13"/>
      <c r="C129" s="13"/>
      <c r="D129" s="68" t="s">
        <v>182</v>
      </c>
      <c r="E129" s="18" t="s">
        <v>136</v>
      </c>
      <c r="F129" s="69">
        <v>4143922</v>
      </c>
      <c r="G129" s="69">
        <v>4143922</v>
      </c>
      <c r="H129" s="70" t="s">
        <v>28</v>
      </c>
      <c r="I129" s="70" t="s">
        <v>28</v>
      </c>
      <c r="J129" s="70" t="s">
        <v>28</v>
      </c>
      <c r="K129" s="70" t="s">
        <v>28</v>
      </c>
      <c r="L129" s="18" t="s">
        <v>262</v>
      </c>
      <c r="M129" s="43" t="s">
        <v>179</v>
      </c>
      <c r="N129" s="55"/>
      <c r="O129" s="55"/>
      <c r="P129" s="55"/>
      <c r="Q129" s="69">
        <v>610850</v>
      </c>
      <c r="R129" s="55">
        <f t="shared" si="6"/>
        <v>14.74</v>
      </c>
      <c r="S129" s="69">
        <v>1440700</v>
      </c>
      <c r="T129" s="55">
        <v>34.77</v>
      </c>
      <c r="U129" s="11"/>
      <c r="V129" s="58">
        <f t="shared" si="7"/>
        <v>0</v>
      </c>
      <c r="W129" s="11"/>
      <c r="X129" s="11"/>
      <c r="Y129" s="11"/>
      <c r="Z129" s="11"/>
      <c r="AA129" s="11"/>
      <c r="AB129" s="11"/>
      <c r="AC129" s="11"/>
      <c r="AD129" s="11"/>
      <c r="AE129" s="11"/>
      <c r="AF129" s="11"/>
      <c r="AG129" s="11"/>
      <c r="AH129" s="11"/>
      <c r="AI129" s="11"/>
    </row>
    <row r="130" spans="1:35" s="6" customFormat="1" ht="79.5" customHeight="1">
      <c r="A130" s="13"/>
      <c r="B130" s="13"/>
      <c r="C130" s="13"/>
      <c r="D130" s="68" t="s">
        <v>183</v>
      </c>
      <c r="E130" s="18" t="s">
        <v>138</v>
      </c>
      <c r="F130" s="69">
        <v>2000000</v>
      </c>
      <c r="G130" s="69">
        <v>2000000</v>
      </c>
      <c r="H130" s="70" t="s">
        <v>28</v>
      </c>
      <c r="I130" s="70" t="s">
        <v>28</v>
      </c>
      <c r="J130" s="70" t="s">
        <v>28</v>
      </c>
      <c r="K130" s="70" t="s">
        <v>28</v>
      </c>
      <c r="L130" s="18" t="s">
        <v>283</v>
      </c>
      <c r="M130" s="43" t="s">
        <v>180</v>
      </c>
      <c r="N130" s="55">
        <v>2.04</v>
      </c>
      <c r="O130" s="55">
        <v>10.55</v>
      </c>
      <c r="P130" s="55">
        <v>11.1</v>
      </c>
      <c r="Q130" s="69">
        <v>810000</v>
      </c>
      <c r="R130" s="55">
        <f t="shared" si="6"/>
        <v>40.5</v>
      </c>
      <c r="S130" s="69">
        <v>2000000</v>
      </c>
      <c r="T130" s="92">
        <v>100</v>
      </c>
      <c r="U130" s="11"/>
      <c r="V130" s="58">
        <f t="shared" si="7"/>
        <v>0</v>
      </c>
      <c r="W130" s="11"/>
      <c r="X130" s="11"/>
      <c r="Y130" s="11"/>
      <c r="Z130" s="11"/>
      <c r="AA130" s="11"/>
      <c r="AB130" s="11"/>
      <c r="AC130" s="11"/>
      <c r="AD130" s="11"/>
      <c r="AE130" s="11"/>
      <c r="AF130" s="11"/>
      <c r="AG130" s="11"/>
      <c r="AH130" s="11"/>
      <c r="AI130" s="11"/>
    </row>
    <row r="131" spans="1:35" s="6" customFormat="1" ht="110.25" customHeight="1">
      <c r="A131" s="16"/>
      <c r="B131" s="16"/>
      <c r="C131" s="16"/>
      <c r="D131" s="78" t="s">
        <v>184</v>
      </c>
      <c r="E131" s="81" t="s">
        <v>263</v>
      </c>
      <c r="F131" s="79">
        <v>10761298</v>
      </c>
      <c r="G131" s="79">
        <v>10761298</v>
      </c>
      <c r="H131" s="80" t="s">
        <v>28</v>
      </c>
      <c r="I131" s="80" t="s">
        <v>28</v>
      </c>
      <c r="J131" s="80" t="s">
        <v>28</v>
      </c>
      <c r="K131" s="80" t="s">
        <v>28</v>
      </c>
      <c r="L131" s="81" t="s">
        <v>264</v>
      </c>
      <c r="M131" s="44" t="s">
        <v>59</v>
      </c>
      <c r="N131" s="56">
        <v>4.31</v>
      </c>
      <c r="O131" s="56">
        <v>4.34</v>
      </c>
      <c r="P131" s="56">
        <v>49</v>
      </c>
      <c r="Q131" s="79">
        <v>700000</v>
      </c>
      <c r="R131" s="56">
        <f t="shared" si="6"/>
        <v>6.5</v>
      </c>
      <c r="S131" s="79">
        <v>855000</v>
      </c>
      <c r="T131" s="56">
        <v>7.95</v>
      </c>
      <c r="U131" s="11"/>
      <c r="V131" s="58">
        <f t="shared" si="7"/>
        <v>0</v>
      </c>
      <c r="W131" s="11"/>
      <c r="X131" s="11"/>
      <c r="Y131" s="11"/>
      <c r="Z131" s="11"/>
      <c r="AA131" s="11"/>
      <c r="AB131" s="11"/>
      <c r="AC131" s="11"/>
      <c r="AD131" s="11"/>
      <c r="AE131" s="11"/>
      <c r="AF131" s="11"/>
      <c r="AG131" s="11"/>
      <c r="AH131" s="11"/>
      <c r="AI131" s="11"/>
    </row>
    <row r="132" spans="1:35" s="6" customFormat="1" ht="63" customHeight="1">
      <c r="A132" s="13"/>
      <c r="B132" s="13"/>
      <c r="C132" s="13"/>
      <c r="D132" s="68" t="s">
        <v>185</v>
      </c>
      <c r="E132" s="18" t="s">
        <v>265</v>
      </c>
      <c r="F132" s="69">
        <v>2230045</v>
      </c>
      <c r="G132" s="69">
        <v>2230045</v>
      </c>
      <c r="H132" s="70" t="s">
        <v>28</v>
      </c>
      <c r="I132" s="70" t="s">
        <v>28</v>
      </c>
      <c r="J132" s="70" t="s">
        <v>28</v>
      </c>
      <c r="K132" s="70" t="s">
        <v>28</v>
      </c>
      <c r="L132" s="18" t="s">
        <v>266</v>
      </c>
      <c r="M132" s="43" t="s">
        <v>181</v>
      </c>
      <c r="N132" s="55">
        <v>2.38</v>
      </c>
      <c r="O132" s="55">
        <v>6.92</v>
      </c>
      <c r="P132" s="55">
        <v>18.89</v>
      </c>
      <c r="Q132" s="69">
        <v>118254</v>
      </c>
      <c r="R132" s="55">
        <f t="shared" si="6"/>
        <v>5.3</v>
      </c>
      <c r="S132" s="69">
        <v>2230045</v>
      </c>
      <c r="T132" s="92">
        <v>100</v>
      </c>
      <c r="U132" s="11"/>
      <c r="V132" s="58">
        <f t="shared" si="7"/>
        <v>0</v>
      </c>
      <c r="W132" s="11"/>
      <c r="X132" s="11"/>
      <c r="Y132" s="11"/>
      <c r="Z132" s="11"/>
      <c r="AA132" s="11"/>
      <c r="AB132" s="11"/>
      <c r="AC132" s="11"/>
      <c r="AD132" s="11"/>
      <c r="AE132" s="11"/>
      <c r="AF132" s="11"/>
      <c r="AG132" s="11"/>
      <c r="AH132" s="11"/>
      <c r="AI132" s="11"/>
    </row>
    <row r="133" spans="1:35" s="6" customFormat="1" ht="52.5" customHeight="1">
      <c r="A133" s="13"/>
      <c r="B133" s="13"/>
      <c r="C133" s="13"/>
      <c r="D133" s="68" t="s">
        <v>186</v>
      </c>
      <c r="E133" s="18" t="s">
        <v>137</v>
      </c>
      <c r="F133" s="69">
        <v>730000</v>
      </c>
      <c r="G133" s="69">
        <v>730000</v>
      </c>
      <c r="H133" s="70" t="s">
        <v>28</v>
      </c>
      <c r="I133" s="70" t="s">
        <v>28</v>
      </c>
      <c r="J133" s="70" t="s">
        <v>28</v>
      </c>
      <c r="K133" s="70" t="s">
        <v>28</v>
      </c>
      <c r="L133" s="18" t="s">
        <v>206</v>
      </c>
      <c r="M133" s="43" t="s">
        <v>83</v>
      </c>
      <c r="N133" s="55">
        <v>2.38</v>
      </c>
      <c r="O133" s="55">
        <v>9.1</v>
      </c>
      <c r="P133" s="55">
        <v>14.7</v>
      </c>
      <c r="Q133" s="69">
        <v>70000</v>
      </c>
      <c r="R133" s="55">
        <f t="shared" si="6"/>
        <v>9.59</v>
      </c>
      <c r="S133" s="69">
        <v>379000</v>
      </c>
      <c r="T133" s="55">
        <v>51.92</v>
      </c>
      <c r="U133" s="11"/>
      <c r="V133" s="58">
        <f t="shared" si="7"/>
        <v>0</v>
      </c>
      <c r="W133" s="11"/>
      <c r="X133" s="11"/>
      <c r="Y133" s="11"/>
      <c r="Z133" s="11"/>
      <c r="AA133" s="11"/>
      <c r="AB133" s="11"/>
      <c r="AC133" s="11"/>
      <c r="AD133" s="11"/>
      <c r="AE133" s="11"/>
      <c r="AF133" s="11"/>
      <c r="AG133" s="11"/>
      <c r="AH133" s="11"/>
      <c r="AI133" s="11"/>
    </row>
    <row r="134" spans="1:35" s="6" customFormat="1" ht="116.25" customHeight="1">
      <c r="A134" s="13"/>
      <c r="B134" s="13"/>
      <c r="C134" s="13"/>
      <c r="D134" s="68" t="s">
        <v>187</v>
      </c>
      <c r="E134" s="18" t="s">
        <v>267</v>
      </c>
      <c r="F134" s="69">
        <v>1575897</v>
      </c>
      <c r="G134" s="69">
        <v>1575897</v>
      </c>
      <c r="H134" s="70" t="s">
        <v>28</v>
      </c>
      <c r="I134" s="70" t="s">
        <v>28</v>
      </c>
      <c r="J134" s="70" t="s">
        <v>28</v>
      </c>
      <c r="K134" s="70" t="s">
        <v>28</v>
      </c>
      <c r="L134" s="18" t="s">
        <v>207</v>
      </c>
      <c r="M134" s="43" t="s">
        <v>129</v>
      </c>
      <c r="N134" s="55">
        <v>2.38</v>
      </c>
      <c r="O134" s="55">
        <v>11.4</v>
      </c>
      <c r="P134" s="55">
        <v>13.9</v>
      </c>
      <c r="Q134" s="69">
        <v>1271900</v>
      </c>
      <c r="R134" s="55">
        <f t="shared" si="6"/>
        <v>80.71</v>
      </c>
      <c r="S134" s="69">
        <v>1427900</v>
      </c>
      <c r="T134" s="55">
        <v>90.61</v>
      </c>
      <c r="U134" s="11"/>
      <c r="V134" s="58">
        <f t="shared" si="7"/>
        <v>0</v>
      </c>
      <c r="W134" s="11"/>
      <c r="X134" s="11"/>
      <c r="Y134" s="11"/>
      <c r="Z134" s="11"/>
      <c r="AA134" s="11"/>
      <c r="AB134" s="11"/>
      <c r="AC134" s="11"/>
      <c r="AD134" s="11"/>
      <c r="AE134" s="11"/>
      <c r="AF134" s="11"/>
      <c r="AG134" s="11"/>
      <c r="AH134" s="11"/>
      <c r="AI134" s="11"/>
    </row>
    <row r="135" spans="1:35" s="6" customFormat="1" ht="30" customHeight="1">
      <c r="A135" s="13"/>
      <c r="B135" s="13"/>
      <c r="C135" s="68" t="s">
        <v>234</v>
      </c>
      <c r="D135" s="13"/>
      <c r="E135" s="7"/>
      <c r="F135" s="61">
        <v>3759408</v>
      </c>
      <c r="G135" s="61">
        <v>3759408</v>
      </c>
      <c r="H135" s="105" t="s">
        <v>28</v>
      </c>
      <c r="I135" s="105" t="s">
        <v>28</v>
      </c>
      <c r="J135" s="105" t="s">
        <v>28</v>
      </c>
      <c r="K135" s="105" t="s">
        <v>28</v>
      </c>
      <c r="L135" s="18" t="s">
        <v>28</v>
      </c>
      <c r="M135" s="43" t="s">
        <v>28</v>
      </c>
      <c r="N135" s="55" t="s">
        <v>28</v>
      </c>
      <c r="O135" s="55" t="s">
        <v>28</v>
      </c>
      <c r="P135" s="55" t="s">
        <v>28</v>
      </c>
      <c r="Q135" s="69">
        <v>1180739</v>
      </c>
      <c r="R135" s="55">
        <f t="shared" si="6"/>
        <v>31.41</v>
      </c>
      <c r="S135" s="69">
        <v>1645739</v>
      </c>
      <c r="T135" s="55">
        <v>43.78</v>
      </c>
      <c r="U135" s="11"/>
      <c r="V135" s="58">
        <f t="shared" si="7"/>
        <v>0</v>
      </c>
      <c r="W135" s="11"/>
      <c r="X135" s="11"/>
      <c r="Y135" s="11"/>
      <c r="Z135" s="11"/>
      <c r="AA135" s="11"/>
      <c r="AB135" s="11"/>
      <c r="AC135" s="11"/>
      <c r="AD135" s="11"/>
      <c r="AE135" s="11"/>
      <c r="AF135" s="11"/>
      <c r="AG135" s="11"/>
      <c r="AH135" s="11"/>
      <c r="AI135" s="11"/>
    </row>
    <row r="136" spans="1:35" s="6" customFormat="1" ht="30" customHeight="1">
      <c r="A136" s="13"/>
      <c r="B136" s="13"/>
      <c r="C136" s="13"/>
      <c r="D136" s="68" t="s">
        <v>35</v>
      </c>
      <c r="E136" s="17" t="s">
        <v>50</v>
      </c>
      <c r="F136" s="69">
        <v>3343100</v>
      </c>
      <c r="G136" s="69">
        <v>3343100</v>
      </c>
      <c r="H136" s="70" t="s">
        <v>28</v>
      </c>
      <c r="I136" s="70" t="s">
        <v>28</v>
      </c>
      <c r="J136" s="70" t="s">
        <v>28</v>
      </c>
      <c r="K136" s="70" t="s">
        <v>28</v>
      </c>
      <c r="L136" s="18" t="s">
        <v>28</v>
      </c>
      <c r="M136" s="43"/>
      <c r="N136" s="55" t="s">
        <v>28</v>
      </c>
      <c r="O136" s="55" t="s">
        <v>28</v>
      </c>
      <c r="P136" s="55" t="s">
        <v>28</v>
      </c>
      <c r="Q136" s="69">
        <v>764431</v>
      </c>
      <c r="R136" s="55">
        <f>ROUND(Q136/F136*100,2)</f>
        <v>22.87</v>
      </c>
      <c r="S136" s="69">
        <v>1229431</v>
      </c>
      <c r="T136" s="55">
        <v>36.78</v>
      </c>
      <c r="U136" s="11"/>
      <c r="V136" s="58">
        <f t="shared" si="7"/>
        <v>0</v>
      </c>
      <c r="W136" s="11"/>
      <c r="X136" s="11"/>
      <c r="Y136" s="11"/>
      <c r="Z136" s="11"/>
      <c r="AA136" s="11"/>
      <c r="AB136" s="11"/>
      <c r="AC136" s="11"/>
      <c r="AD136" s="11"/>
      <c r="AE136" s="11"/>
      <c r="AF136" s="11"/>
      <c r="AG136" s="11"/>
      <c r="AH136" s="11"/>
      <c r="AI136" s="11"/>
    </row>
    <row r="137" spans="1:35" s="6" customFormat="1" ht="30" customHeight="1">
      <c r="A137" s="13"/>
      <c r="B137" s="13"/>
      <c r="C137" s="13"/>
      <c r="D137" s="68" t="s">
        <v>37</v>
      </c>
      <c r="E137" s="17" t="s">
        <v>31</v>
      </c>
      <c r="F137" s="69">
        <v>416308</v>
      </c>
      <c r="G137" s="69">
        <v>416308</v>
      </c>
      <c r="H137" s="70" t="s">
        <v>28</v>
      </c>
      <c r="I137" s="70" t="s">
        <v>28</v>
      </c>
      <c r="J137" s="70" t="s">
        <v>28</v>
      </c>
      <c r="K137" s="70" t="s">
        <v>28</v>
      </c>
      <c r="L137" s="18" t="s">
        <v>28</v>
      </c>
      <c r="M137" s="43" t="s">
        <v>156</v>
      </c>
      <c r="N137" s="55" t="s">
        <v>28</v>
      </c>
      <c r="O137" s="55" t="s">
        <v>28</v>
      </c>
      <c r="P137" s="55" t="s">
        <v>28</v>
      </c>
      <c r="Q137" s="69">
        <v>416308</v>
      </c>
      <c r="R137" s="92">
        <v>100</v>
      </c>
      <c r="S137" s="69">
        <v>416308</v>
      </c>
      <c r="T137" s="92">
        <v>100</v>
      </c>
      <c r="U137" s="11"/>
      <c r="V137" s="58">
        <f aca="true" t="shared" si="9" ref="V137:V153">F137-SUM(G137:K137)</f>
        <v>0</v>
      </c>
      <c r="W137" s="11"/>
      <c r="X137" s="11"/>
      <c r="Y137" s="11"/>
      <c r="Z137" s="11"/>
      <c r="AA137" s="11"/>
      <c r="AB137" s="11"/>
      <c r="AC137" s="11"/>
      <c r="AD137" s="11"/>
      <c r="AE137" s="11"/>
      <c r="AF137" s="11"/>
      <c r="AG137" s="11"/>
      <c r="AH137" s="11"/>
      <c r="AI137" s="11"/>
    </row>
    <row r="138" spans="1:35" s="6" customFormat="1" ht="30" customHeight="1">
      <c r="A138" s="120" t="s">
        <v>139</v>
      </c>
      <c r="B138" s="120"/>
      <c r="C138" s="120"/>
      <c r="D138" s="120"/>
      <c r="E138" s="120"/>
      <c r="F138" s="33">
        <v>17521044</v>
      </c>
      <c r="G138" s="33">
        <v>16385811</v>
      </c>
      <c r="H138" s="85"/>
      <c r="I138" s="85"/>
      <c r="J138" s="85"/>
      <c r="K138" s="33">
        <v>1135233</v>
      </c>
      <c r="L138" s="86" t="s">
        <v>28</v>
      </c>
      <c r="M138" s="87" t="s">
        <v>28</v>
      </c>
      <c r="N138" s="21" t="s">
        <v>28</v>
      </c>
      <c r="O138" s="21" t="s">
        <v>28</v>
      </c>
      <c r="P138" s="21" t="s">
        <v>28</v>
      </c>
      <c r="Q138" s="33">
        <v>2102909</v>
      </c>
      <c r="R138" s="45">
        <f>ROUND(Q138/F138*100,2)</f>
        <v>12</v>
      </c>
      <c r="S138" s="33">
        <v>9611050</v>
      </c>
      <c r="T138" s="21">
        <f>ROUND(S138/F138*100,2)</f>
        <v>54.85</v>
      </c>
      <c r="U138" s="11"/>
      <c r="V138" s="58">
        <f t="shared" si="9"/>
        <v>0</v>
      </c>
      <c r="W138" s="11"/>
      <c r="X138" s="11"/>
      <c r="Y138" s="11"/>
      <c r="Z138" s="11"/>
      <c r="AA138" s="11"/>
      <c r="AB138" s="11"/>
      <c r="AC138" s="11"/>
      <c r="AD138" s="11"/>
      <c r="AE138" s="11"/>
      <c r="AF138" s="11"/>
      <c r="AG138" s="11"/>
      <c r="AH138" s="11"/>
      <c r="AI138" s="11"/>
    </row>
    <row r="139" spans="1:35" s="6" customFormat="1" ht="30" customHeight="1">
      <c r="A139" s="13"/>
      <c r="B139" s="13"/>
      <c r="C139" s="37" t="s">
        <v>34</v>
      </c>
      <c r="D139" s="13"/>
      <c r="E139" s="7"/>
      <c r="F139" s="38">
        <v>10741691</v>
      </c>
      <c r="G139" s="38">
        <v>10741691</v>
      </c>
      <c r="H139" s="39" t="s">
        <v>28</v>
      </c>
      <c r="I139" s="39" t="s">
        <v>28</v>
      </c>
      <c r="J139" s="39" t="s">
        <v>28</v>
      </c>
      <c r="K139" s="39" t="s">
        <v>28</v>
      </c>
      <c r="L139" s="40" t="s">
        <v>28</v>
      </c>
      <c r="M139" s="35" t="s">
        <v>28</v>
      </c>
      <c r="N139" s="41" t="s">
        <v>28</v>
      </c>
      <c r="O139" s="41" t="s">
        <v>28</v>
      </c>
      <c r="P139" s="41" t="s">
        <v>28</v>
      </c>
      <c r="Q139" s="42" t="s">
        <v>28</v>
      </c>
      <c r="R139" s="45"/>
      <c r="S139" s="42">
        <v>6098965</v>
      </c>
      <c r="T139" s="41">
        <f>ROUND(S139/F139*100,2)</f>
        <v>56.78</v>
      </c>
      <c r="U139" s="11"/>
      <c r="V139" s="58">
        <f t="shared" si="9"/>
        <v>0</v>
      </c>
      <c r="W139" s="11"/>
      <c r="X139" s="11"/>
      <c r="Y139" s="11"/>
      <c r="Z139" s="11"/>
      <c r="AA139" s="11"/>
      <c r="AB139" s="11"/>
      <c r="AC139" s="11"/>
      <c r="AD139" s="11"/>
      <c r="AE139" s="11"/>
      <c r="AF139" s="11"/>
      <c r="AG139" s="11"/>
      <c r="AH139" s="11"/>
      <c r="AI139" s="11"/>
    </row>
    <row r="140" spans="1:35" s="6" customFormat="1" ht="53.25" customHeight="1">
      <c r="A140" s="13"/>
      <c r="B140" s="13"/>
      <c r="C140" s="13"/>
      <c r="D140" s="13"/>
      <c r="E140" s="40" t="s">
        <v>140</v>
      </c>
      <c r="F140" s="42">
        <v>10741691</v>
      </c>
      <c r="G140" s="42">
        <v>10741691</v>
      </c>
      <c r="H140" s="88" t="s">
        <v>28</v>
      </c>
      <c r="I140" s="88" t="s">
        <v>28</v>
      </c>
      <c r="J140" s="88" t="s">
        <v>28</v>
      </c>
      <c r="K140" s="88" t="s">
        <v>28</v>
      </c>
      <c r="L140" s="40" t="s">
        <v>166</v>
      </c>
      <c r="M140" s="35" t="s">
        <v>141</v>
      </c>
      <c r="N140" s="41">
        <v>4.5</v>
      </c>
      <c r="O140" s="41">
        <v>4.07</v>
      </c>
      <c r="P140" s="41" t="s">
        <v>28</v>
      </c>
      <c r="Q140" s="42" t="s">
        <v>28</v>
      </c>
      <c r="R140" s="45"/>
      <c r="S140" s="42">
        <v>6098965</v>
      </c>
      <c r="T140" s="41">
        <f>ROUND(S140/F140*100,2)</f>
        <v>56.78</v>
      </c>
      <c r="U140" s="11"/>
      <c r="V140" s="58">
        <f t="shared" si="9"/>
        <v>0</v>
      </c>
      <c r="W140" s="11"/>
      <c r="X140" s="11"/>
      <c r="Y140" s="11"/>
      <c r="Z140" s="11"/>
      <c r="AA140" s="11"/>
      <c r="AB140" s="11"/>
      <c r="AC140" s="11"/>
      <c r="AD140" s="11"/>
      <c r="AE140" s="11"/>
      <c r="AF140" s="11"/>
      <c r="AG140" s="11"/>
      <c r="AH140" s="11"/>
      <c r="AI140" s="11"/>
    </row>
    <row r="141" spans="1:35" s="6" customFormat="1" ht="27.75" customHeight="1">
      <c r="A141" s="13"/>
      <c r="B141" s="13"/>
      <c r="C141" s="37" t="s">
        <v>49</v>
      </c>
      <c r="D141" s="13"/>
      <c r="E141" s="7"/>
      <c r="F141" s="38">
        <v>6779353</v>
      </c>
      <c r="G141" s="38">
        <v>5644120</v>
      </c>
      <c r="H141" s="39" t="s">
        <v>28</v>
      </c>
      <c r="I141" s="39" t="s">
        <v>28</v>
      </c>
      <c r="J141" s="39" t="s">
        <v>28</v>
      </c>
      <c r="K141" s="38">
        <v>1135233</v>
      </c>
      <c r="L141" s="14" t="s">
        <v>28</v>
      </c>
      <c r="M141" s="35" t="s">
        <v>28</v>
      </c>
      <c r="N141" s="41" t="s">
        <v>28</v>
      </c>
      <c r="O141" s="41" t="s">
        <v>28</v>
      </c>
      <c r="P141" s="41" t="s">
        <v>28</v>
      </c>
      <c r="Q141" s="42">
        <v>2102909</v>
      </c>
      <c r="R141" s="55">
        <f>ROUND(Q141/F141*100,2)</f>
        <v>31.02</v>
      </c>
      <c r="S141" s="42">
        <v>3512085</v>
      </c>
      <c r="T141" s="41">
        <f>ROUND(S141/F141*100,2)</f>
        <v>51.81</v>
      </c>
      <c r="U141" s="11"/>
      <c r="V141" s="58">
        <f t="shared" si="9"/>
        <v>0</v>
      </c>
      <c r="W141" s="11"/>
      <c r="X141" s="11"/>
      <c r="Y141" s="11"/>
      <c r="Z141" s="11"/>
      <c r="AA141" s="11"/>
      <c r="AB141" s="11"/>
      <c r="AC141" s="11"/>
      <c r="AD141" s="11"/>
      <c r="AE141" s="11"/>
      <c r="AF141" s="11"/>
      <c r="AG141" s="11"/>
      <c r="AH141" s="11"/>
      <c r="AI141" s="11"/>
    </row>
    <row r="142" spans="1:35" s="6" customFormat="1" ht="30" customHeight="1">
      <c r="A142" s="13"/>
      <c r="B142" s="13"/>
      <c r="C142" s="13"/>
      <c r="D142" s="37" t="s">
        <v>35</v>
      </c>
      <c r="E142" s="14" t="s">
        <v>50</v>
      </c>
      <c r="F142" s="42">
        <v>6360350</v>
      </c>
      <c r="G142" s="42">
        <v>5225117</v>
      </c>
      <c r="H142" s="88" t="s">
        <v>28</v>
      </c>
      <c r="I142" s="88" t="s">
        <v>28</v>
      </c>
      <c r="J142" s="88" t="s">
        <v>28</v>
      </c>
      <c r="K142" s="42">
        <v>1135233</v>
      </c>
      <c r="L142" s="14" t="s">
        <v>28</v>
      </c>
      <c r="M142" s="35" t="s">
        <v>28</v>
      </c>
      <c r="N142" s="41" t="s">
        <v>28</v>
      </c>
      <c r="O142" s="41" t="s">
        <v>28</v>
      </c>
      <c r="P142" s="41" t="s">
        <v>28</v>
      </c>
      <c r="Q142" s="42">
        <v>1683906</v>
      </c>
      <c r="R142" s="55">
        <f>ROUND(Q142/F142*100,2)</f>
        <v>26.48</v>
      </c>
      <c r="S142" s="42">
        <v>3093082</v>
      </c>
      <c r="T142" s="41">
        <f>ROUND(S142/F142*100,2)</f>
        <v>48.63</v>
      </c>
      <c r="U142" s="11"/>
      <c r="V142" s="58">
        <f t="shared" si="9"/>
        <v>0</v>
      </c>
      <c r="W142" s="11"/>
      <c r="X142" s="11"/>
      <c r="Y142" s="11"/>
      <c r="Z142" s="11"/>
      <c r="AA142" s="11"/>
      <c r="AB142" s="11"/>
      <c r="AC142" s="11"/>
      <c r="AD142" s="11"/>
      <c r="AE142" s="11"/>
      <c r="AF142" s="11"/>
      <c r="AG142" s="11"/>
      <c r="AH142" s="11"/>
      <c r="AI142" s="11"/>
    </row>
    <row r="143" spans="1:35" s="6" customFormat="1" ht="30" customHeight="1">
      <c r="A143" s="13"/>
      <c r="B143" s="13"/>
      <c r="C143" s="13"/>
      <c r="D143" s="37" t="s">
        <v>37</v>
      </c>
      <c r="E143" s="14" t="s">
        <v>31</v>
      </c>
      <c r="F143" s="42">
        <v>419003</v>
      </c>
      <c r="G143" s="42">
        <v>419003</v>
      </c>
      <c r="H143" s="88" t="s">
        <v>28</v>
      </c>
      <c r="I143" s="88" t="s">
        <v>28</v>
      </c>
      <c r="J143" s="88" t="s">
        <v>28</v>
      </c>
      <c r="K143" s="42" t="s">
        <v>28</v>
      </c>
      <c r="L143" s="14" t="s">
        <v>28</v>
      </c>
      <c r="M143" s="35" t="s">
        <v>156</v>
      </c>
      <c r="N143" s="41" t="s">
        <v>28</v>
      </c>
      <c r="O143" s="41" t="s">
        <v>28</v>
      </c>
      <c r="P143" s="41" t="s">
        <v>28</v>
      </c>
      <c r="Q143" s="42">
        <v>419003</v>
      </c>
      <c r="R143" s="92">
        <v>100</v>
      </c>
      <c r="S143" s="42">
        <v>419003</v>
      </c>
      <c r="T143" s="92">
        <v>100</v>
      </c>
      <c r="U143" s="11"/>
      <c r="V143" s="58">
        <f t="shared" si="9"/>
        <v>0</v>
      </c>
      <c r="W143" s="11"/>
      <c r="X143" s="11"/>
      <c r="Y143" s="11"/>
      <c r="Z143" s="11"/>
      <c r="AA143" s="11"/>
      <c r="AB143" s="11"/>
      <c r="AC143" s="11"/>
      <c r="AD143" s="11"/>
      <c r="AE143" s="11"/>
      <c r="AF143" s="11"/>
      <c r="AG143" s="11"/>
      <c r="AH143" s="11"/>
      <c r="AI143" s="11"/>
    </row>
    <row r="144" spans="1:22" s="6" customFormat="1" ht="30" customHeight="1">
      <c r="A144" s="123" t="s">
        <v>268</v>
      </c>
      <c r="B144" s="123"/>
      <c r="C144" s="123"/>
      <c r="D144" s="123"/>
      <c r="E144" s="123"/>
      <c r="F144" s="33">
        <v>17333</v>
      </c>
      <c r="G144" s="33">
        <v>17333</v>
      </c>
      <c r="H144" s="85"/>
      <c r="I144" s="85"/>
      <c r="J144" s="85"/>
      <c r="K144" s="85"/>
      <c r="L144" s="106" t="s">
        <v>28</v>
      </c>
      <c r="M144" s="87" t="s">
        <v>28</v>
      </c>
      <c r="N144" s="21" t="s">
        <v>28</v>
      </c>
      <c r="O144" s="21" t="s">
        <v>28</v>
      </c>
      <c r="P144" s="21" t="s">
        <v>28</v>
      </c>
      <c r="Q144" s="33">
        <v>17333</v>
      </c>
      <c r="R144" s="46">
        <v>100</v>
      </c>
      <c r="S144" s="33">
        <v>17333</v>
      </c>
      <c r="T144" s="46">
        <v>100</v>
      </c>
      <c r="V144" s="58">
        <f t="shared" si="9"/>
        <v>0</v>
      </c>
    </row>
    <row r="145" spans="1:22" s="6" customFormat="1" ht="30" customHeight="1">
      <c r="A145" s="120" t="s">
        <v>142</v>
      </c>
      <c r="B145" s="120"/>
      <c r="C145" s="120"/>
      <c r="D145" s="120"/>
      <c r="E145" s="120"/>
      <c r="F145" s="33">
        <v>17333</v>
      </c>
      <c r="G145" s="33">
        <v>17333</v>
      </c>
      <c r="H145" s="85"/>
      <c r="I145" s="85"/>
      <c r="J145" s="85"/>
      <c r="K145" s="85"/>
      <c r="L145" s="106" t="s">
        <v>28</v>
      </c>
      <c r="M145" s="87" t="s">
        <v>28</v>
      </c>
      <c r="N145" s="21" t="s">
        <v>28</v>
      </c>
      <c r="O145" s="21" t="s">
        <v>28</v>
      </c>
      <c r="P145" s="21" t="s">
        <v>28</v>
      </c>
      <c r="Q145" s="33">
        <v>17333</v>
      </c>
      <c r="R145" s="46">
        <v>100</v>
      </c>
      <c r="S145" s="33">
        <v>17333</v>
      </c>
      <c r="T145" s="46">
        <v>100</v>
      </c>
      <c r="V145" s="58">
        <f t="shared" si="9"/>
        <v>0</v>
      </c>
    </row>
    <row r="146" spans="1:22" s="64" customFormat="1" ht="30" customHeight="1">
      <c r="A146" s="107"/>
      <c r="B146" s="107"/>
      <c r="C146" s="98" t="s">
        <v>30</v>
      </c>
      <c r="D146" s="107"/>
      <c r="E146" s="59"/>
      <c r="F146" s="108">
        <v>17333</v>
      </c>
      <c r="G146" s="108">
        <v>17333</v>
      </c>
      <c r="H146" s="109"/>
      <c r="I146" s="109"/>
      <c r="J146" s="109"/>
      <c r="K146" s="109"/>
      <c r="L146" s="99" t="s">
        <v>28</v>
      </c>
      <c r="M146" s="103" t="s">
        <v>156</v>
      </c>
      <c r="N146" s="104" t="s">
        <v>28</v>
      </c>
      <c r="O146" s="104" t="s">
        <v>28</v>
      </c>
      <c r="P146" s="104" t="s">
        <v>28</v>
      </c>
      <c r="Q146" s="100">
        <v>17333</v>
      </c>
      <c r="R146" s="82">
        <v>100</v>
      </c>
      <c r="S146" s="100">
        <v>17333</v>
      </c>
      <c r="T146" s="82">
        <v>100</v>
      </c>
      <c r="V146" s="58">
        <f t="shared" si="9"/>
        <v>0</v>
      </c>
    </row>
    <row r="147" spans="1:22" s="64" customFormat="1" ht="30" customHeight="1">
      <c r="A147" s="123" t="s">
        <v>269</v>
      </c>
      <c r="B147" s="123"/>
      <c r="C147" s="123"/>
      <c r="D147" s="123"/>
      <c r="E147" s="123"/>
      <c r="F147" s="33">
        <v>4890</v>
      </c>
      <c r="G147" s="33">
        <v>4890</v>
      </c>
      <c r="H147" s="85"/>
      <c r="I147" s="85"/>
      <c r="J147" s="85"/>
      <c r="K147" s="85"/>
      <c r="L147" s="106" t="s">
        <v>28</v>
      </c>
      <c r="M147" s="87" t="s">
        <v>28</v>
      </c>
      <c r="N147" s="21" t="s">
        <v>28</v>
      </c>
      <c r="O147" s="21" t="s">
        <v>28</v>
      </c>
      <c r="P147" s="21" t="s">
        <v>28</v>
      </c>
      <c r="Q147" s="33">
        <v>4890</v>
      </c>
      <c r="R147" s="46">
        <v>100</v>
      </c>
      <c r="S147" s="33">
        <v>4890</v>
      </c>
      <c r="T147" s="46">
        <v>100</v>
      </c>
      <c r="V147" s="58">
        <f t="shared" si="9"/>
        <v>0</v>
      </c>
    </row>
    <row r="148" spans="1:22" s="64" customFormat="1" ht="30" customHeight="1">
      <c r="A148" s="120" t="s">
        <v>143</v>
      </c>
      <c r="B148" s="120"/>
      <c r="C148" s="120"/>
      <c r="D148" s="120"/>
      <c r="E148" s="120"/>
      <c r="F148" s="33">
        <v>4890</v>
      </c>
      <c r="G148" s="33">
        <v>4890</v>
      </c>
      <c r="H148" s="85"/>
      <c r="I148" s="85"/>
      <c r="J148" s="85"/>
      <c r="K148" s="85"/>
      <c r="L148" s="106" t="s">
        <v>28</v>
      </c>
      <c r="M148" s="87" t="s">
        <v>28</v>
      </c>
      <c r="N148" s="21" t="s">
        <v>28</v>
      </c>
      <c r="O148" s="21" t="s">
        <v>28</v>
      </c>
      <c r="P148" s="21" t="s">
        <v>28</v>
      </c>
      <c r="Q148" s="33">
        <v>4890</v>
      </c>
      <c r="R148" s="46">
        <v>100</v>
      </c>
      <c r="S148" s="33">
        <v>4890</v>
      </c>
      <c r="T148" s="46">
        <v>100</v>
      </c>
      <c r="V148" s="58">
        <f t="shared" si="9"/>
        <v>0</v>
      </c>
    </row>
    <row r="149" spans="3:22" s="64" customFormat="1" ht="30" customHeight="1">
      <c r="C149" s="37" t="s">
        <v>30</v>
      </c>
      <c r="E149" s="15"/>
      <c r="F149" s="38">
        <v>4890</v>
      </c>
      <c r="G149" s="38">
        <v>4890</v>
      </c>
      <c r="H149" s="39"/>
      <c r="I149" s="39"/>
      <c r="J149" s="39"/>
      <c r="K149" s="39"/>
      <c r="L149" s="14" t="s">
        <v>28</v>
      </c>
      <c r="M149" s="35" t="s">
        <v>156</v>
      </c>
      <c r="N149" s="41" t="s">
        <v>28</v>
      </c>
      <c r="O149" s="41" t="s">
        <v>28</v>
      </c>
      <c r="P149" s="41" t="s">
        <v>28</v>
      </c>
      <c r="Q149" s="42">
        <v>4890</v>
      </c>
      <c r="R149" s="92">
        <v>100</v>
      </c>
      <c r="S149" s="42">
        <v>4890</v>
      </c>
      <c r="T149" s="92">
        <v>100</v>
      </c>
      <c r="V149" s="58">
        <f t="shared" si="9"/>
        <v>0</v>
      </c>
    </row>
    <row r="150" spans="3:22" s="64" customFormat="1" ht="135" customHeight="1">
      <c r="C150" s="37"/>
      <c r="E150" s="15"/>
      <c r="F150" s="38"/>
      <c r="G150" s="38"/>
      <c r="H150" s="39"/>
      <c r="I150" s="39"/>
      <c r="J150" s="39"/>
      <c r="K150" s="39"/>
      <c r="L150" s="14"/>
      <c r="M150" s="35"/>
      <c r="N150" s="41"/>
      <c r="O150" s="41"/>
      <c r="P150" s="41"/>
      <c r="Q150" s="42"/>
      <c r="R150" s="45"/>
      <c r="S150" s="42"/>
      <c r="T150" s="92"/>
      <c r="V150" s="58">
        <f t="shared" si="9"/>
        <v>0</v>
      </c>
    </row>
    <row r="151" spans="3:22" s="64" customFormat="1" ht="149.25" customHeight="1">
      <c r="C151" s="37"/>
      <c r="E151" s="15"/>
      <c r="F151" s="38"/>
      <c r="G151" s="38"/>
      <c r="H151" s="39"/>
      <c r="I151" s="39"/>
      <c r="J151" s="39"/>
      <c r="K151" s="39"/>
      <c r="L151" s="14"/>
      <c r="M151" s="35"/>
      <c r="N151" s="41"/>
      <c r="O151" s="41"/>
      <c r="P151" s="41"/>
      <c r="Q151" s="42"/>
      <c r="R151" s="45"/>
      <c r="S151" s="42"/>
      <c r="T151" s="92"/>
      <c r="V151" s="58">
        <f t="shared" si="9"/>
        <v>0</v>
      </c>
    </row>
    <row r="152" spans="5:22" s="64" customFormat="1" ht="130.5" customHeight="1">
      <c r="E152" s="14"/>
      <c r="F152" s="42"/>
      <c r="G152" s="42"/>
      <c r="H152" s="88"/>
      <c r="I152" s="88"/>
      <c r="J152" s="88"/>
      <c r="K152" s="88"/>
      <c r="L152" s="14"/>
      <c r="M152" s="110"/>
      <c r="N152" s="91"/>
      <c r="O152" s="91"/>
      <c r="P152" s="91"/>
      <c r="Q152" s="38"/>
      <c r="R152" s="45"/>
      <c r="S152" s="42"/>
      <c r="T152" s="41"/>
      <c r="V152" s="58">
        <f t="shared" si="9"/>
        <v>0</v>
      </c>
    </row>
    <row r="153" spans="1:22" s="6" customFormat="1" ht="27" customHeight="1">
      <c r="A153" s="121" t="s">
        <v>146</v>
      </c>
      <c r="B153" s="121"/>
      <c r="C153" s="121"/>
      <c r="D153" s="121"/>
      <c r="E153" s="121" t="s">
        <v>144</v>
      </c>
      <c r="F153" s="111">
        <f aca="true" t="shared" si="10" ref="F153:K153">+F8+F13+F77+F98+F144+F147</f>
        <v>1526675358</v>
      </c>
      <c r="G153" s="111">
        <f t="shared" si="10"/>
        <v>250696239</v>
      </c>
      <c r="H153" s="111">
        <f t="shared" si="10"/>
        <v>186440</v>
      </c>
      <c r="I153" s="111">
        <f t="shared" si="10"/>
        <v>94340020</v>
      </c>
      <c r="J153" s="111">
        <f t="shared" si="10"/>
        <v>1360828</v>
      </c>
      <c r="K153" s="111">
        <f t="shared" si="10"/>
        <v>1180091831</v>
      </c>
      <c r="L153" s="112" t="s">
        <v>28</v>
      </c>
      <c r="M153" s="113" t="s">
        <v>28</v>
      </c>
      <c r="N153" s="114" t="s">
        <v>28</v>
      </c>
      <c r="O153" s="114" t="s">
        <v>28</v>
      </c>
      <c r="P153" s="114" t="s">
        <v>28</v>
      </c>
      <c r="Q153" s="111">
        <f>+Q8+Q13+Q77+Q98+Q144+Q147</f>
        <v>209871240</v>
      </c>
      <c r="R153" s="114">
        <f>ROUND(Q153/F153*100,2)</f>
        <v>13.75</v>
      </c>
      <c r="S153" s="111">
        <f>+S8+S13+S77+S98+S144+S147</f>
        <v>796895411</v>
      </c>
      <c r="T153" s="114">
        <f>ROUND(S153/F153*100,2)</f>
        <v>52.2</v>
      </c>
      <c r="V153" s="58">
        <f t="shared" si="9"/>
        <v>0</v>
      </c>
    </row>
    <row r="154" spans="1:20" s="53" customFormat="1" ht="15" customHeight="1">
      <c r="A154" s="51" t="s">
        <v>271</v>
      </c>
      <c r="L154" s="51" t="s">
        <v>289</v>
      </c>
      <c r="N154" s="54"/>
      <c r="O154" s="54"/>
      <c r="P154" s="54"/>
      <c r="R154" s="54"/>
      <c r="T154" s="54"/>
    </row>
    <row r="155" spans="1:20" s="49" customFormat="1" ht="15.75">
      <c r="A155" s="48" t="s">
        <v>290</v>
      </c>
      <c r="E155" s="50"/>
      <c r="F155" s="50"/>
      <c r="G155" s="50"/>
      <c r="H155" s="50"/>
      <c r="I155" s="50"/>
      <c r="J155" s="50"/>
      <c r="K155" s="50"/>
      <c r="L155" s="48"/>
      <c r="M155" s="50"/>
      <c r="N155" s="52"/>
      <c r="O155" s="52"/>
      <c r="P155" s="52"/>
      <c r="Q155" s="50"/>
      <c r="R155" s="52"/>
      <c r="S155" s="50"/>
      <c r="T155" s="52"/>
    </row>
    <row r="156" spans="1:20" s="49" customFormat="1" ht="15.75">
      <c r="A156" s="48" t="s">
        <v>272</v>
      </c>
      <c r="E156" s="50"/>
      <c r="F156" s="50"/>
      <c r="G156" s="50"/>
      <c r="H156" s="50"/>
      <c r="I156" s="50"/>
      <c r="J156" s="50"/>
      <c r="K156" s="50"/>
      <c r="L156" s="51" t="s">
        <v>273</v>
      </c>
      <c r="M156" s="50"/>
      <c r="N156" s="52"/>
      <c r="O156" s="52"/>
      <c r="P156" s="52"/>
      <c r="Q156" s="50"/>
      <c r="R156" s="52"/>
      <c r="S156" s="50"/>
      <c r="T156" s="52"/>
    </row>
    <row r="157" spans="1:20" s="49" customFormat="1" ht="15.75">
      <c r="A157" s="48" t="s">
        <v>274</v>
      </c>
      <c r="E157" s="50"/>
      <c r="F157" s="50"/>
      <c r="G157" s="50"/>
      <c r="H157" s="50"/>
      <c r="I157" s="50"/>
      <c r="J157" s="50"/>
      <c r="K157" s="50"/>
      <c r="L157" s="51" t="s">
        <v>275</v>
      </c>
      <c r="M157" s="50"/>
      <c r="N157" s="52"/>
      <c r="O157" s="52"/>
      <c r="P157" s="52"/>
      <c r="Q157" s="50"/>
      <c r="R157" s="52"/>
      <c r="S157" s="50"/>
      <c r="T157" s="52"/>
    </row>
    <row r="158" spans="1:20" s="49" customFormat="1" ht="15.75">
      <c r="A158" s="48" t="s">
        <v>270</v>
      </c>
      <c r="E158" s="50"/>
      <c r="F158" s="50"/>
      <c r="G158" s="50"/>
      <c r="H158" s="50"/>
      <c r="I158" s="50"/>
      <c r="J158" s="50"/>
      <c r="K158" s="50"/>
      <c r="L158" s="48"/>
      <c r="M158" s="50"/>
      <c r="N158" s="52"/>
      <c r="O158" s="52"/>
      <c r="P158" s="52"/>
      <c r="Q158" s="50"/>
      <c r="R158" s="52"/>
      <c r="S158" s="50"/>
      <c r="T158" s="52"/>
    </row>
    <row r="159" spans="1:20" s="49" customFormat="1" ht="15.75">
      <c r="A159" s="48" t="s">
        <v>276</v>
      </c>
      <c r="E159" s="50"/>
      <c r="F159" s="50"/>
      <c r="G159" s="50"/>
      <c r="H159" s="50"/>
      <c r="I159" s="50"/>
      <c r="J159" s="50"/>
      <c r="K159" s="50"/>
      <c r="L159" s="51" t="s">
        <v>277</v>
      </c>
      <c r="M159" s="50"/>
      <c r="N159" s="52"/>
      <c r="O159" s="52"/>
      <c r="P159" s="52"/>
      <c r="Q159" s="50"/>
      <c r="R159" s="52"/>
      <c r="S159" s="50"/>
      <c r="T159" s="52"/>
    </row>
    <row r="160" spans="5:20" ht="16.5">
      <c r="E160" s="115"/>
      <c r="F160" s="115"/>
      <c r="G160" s="115"/>
      <c r="H160" s="115"/>
      <c r="I160" s="115"/>
      <c r="J160" s="115"/>
      <c r="K160" s="115"/>
      <c r="L160" s="115"/>
      <c r="M160" s="115"/>
      <c r="N160" s="116"/>
      <c r="O160" s="116"/>
      <c r="P160" s="116"/>
      <c r="Q160" s="115"/>
      <c r="R160" s="116"/>
      <c r="S160" s="115"/>
      <c r="T160" s="116"/>
    </row>
    <row r="161" spans="5:20" ht="16.5">
      <c r="E161" s="115"/>
      <c r="F161" s="115"/>
      <c r="G161" s="115"/>
      <c r="H161" s="115"/>
      <c r="I161" s="115"/>
      <c r="J161" s="115"/>
      <c r="K161" s="115"/>
      <c r="L161" s="115"/>
      <c r="M161" s="115"/>
      <c r="N161" s="116"/>
      <c r="O161" s="116"/>
      <c r="P161" s="116"/>
      <c r="Q161" s="115"/>
      <c r="R161" s="116"/>
      <c r="S161" s="115"/>
      <c r="T161" s="116"/>
    </row>
    <row r="162" spans="5:20" ht="16.5">
      <c r="E162" s="115"/>
      <c r="F162" s="115"/>
      <c r="G162" s="115"/>
      <c r="H162" s="115"/>
      <c r="I162" s="115"/>
      <c r="J162" s="115"/>
      <c r="K162" s="115"/>
      <c r="L162" s="115"/>
      <c r="M162" s="115"/>
      <c r="N162" s="116"/>
      <c r="O162" s="116"/>
      <c r="P162" s="116"/>
      <c r="Q162" s="115"/>
      <c r="R162" s="116"/>
      <c r="S162" s="115"/>
      <c r="T162" s="116"/>
    </row>
    <row r="163" spans="5:20" ht="16.5">
      <c r="E163" s="115"/>
      <c r="F163" s="115"/>
      <c r="G163" s="115"/>
      <c r="H163" s="115"/>
      <c r="I163" s="115"/>
      <c r="J163" s="115"/>
      <c r="K163" s="115"/>
      <c r="L163" s="115"/>
      <c r="M163" s="115"/>
      <c r="N163" s="116"/>
      <c r="O163" s="116"/>
      <c r="P163" s="116"/>
      <c r="Q163" s="115"/>
      <c r="R163" s="116"/>
      <c r="S163" s="115"/>
      <c r="T163" s="116"/>
    </row>
    <row r="164" spans="5:20" ht="16.5">
      <c r="E164" s="115"/>
      <c r="F164" s="115"/>
      <c r="G164" s="115"/>
      <c r="H164" s="115"/>
      <c r="I164" s="115"/>
      <c r="J164" s="115"/>
      <c r="K164" s="115"/>
      <c r="L164" s="115"/>
      <c r="M164" s="115"/>
      <c r="N164" s="116"/>
      <c r="O164" s="116"/>
      <c r="P164" s="116"/>
      <c r="Q164" s="115"/>
      <c r="R164" s="116"/>
      <c r="S164" s="115"/>
      <c r="T164" s="116"/>
    </row>
    <row r="165" spans="5:20" ht="16.5">
      <c r="E165" s="115"/>
      <c r="F165" s="115"/>
      <c r="G165" s="115"/>
      <c r="H165" s="115"/>
      <c r="I165" s="115"/>
      <c r="J165" s="115"/>
      <c r="K165" s="115"/>
      <c r="L165" s="115"/>
      <c r="M165" s="115"/>
      <c r="N165" s="116"/>
      <c r="O165" s="116"/>
      <c r="P165" s="116"/>
      <c r="Q165" s="115"/>
      <c r="R165" s="116"/>
      <c r="S165" s="115"/>
      <c r="T165" s="116"/>
    </row>
    <row r="166" spans="5:20" ht="16.5">
      <c r="E166" s="115"/>
      <c r="F166" s="115"/>
      <c r="G166" s="115"/>
      <c r="H166" s="115"/>
      <c r="I166" s="115"/>
      <c r="J166" s="115"/>
      <c r="K166" s="115"/>
      <c r="L166" s="115"/>
      <c r="M166" s="115"/>
      <c r="N166" s="116"/>
      <c r="O166" s="116"/>
      <c r="P166" s="116"/>
      <c r="Q166" s="115"/>
      <c r="R166" s="116"/>
      <c r="S166" s="115"/>
      <c r="T166" s="116"/>
    </row>
    <row r="167" spans="5:20" ht="16.5">
      <c r="E167" s="115"/>
      <c r="F167" s="115"/>
      <c r="G167" s="115"/>
      <c r="H167" s="115"/>
      <c r="I167" s="115"/>
      <c r="J167" s="115"/>
      <c r="K167" s="115"/>
      <c r="L167" s="115"/>
      <c r="M167" s="115"/>
      <c r="N167" s="116"/>
      <c r="O167" s="116"/>
      <c r="P167" s="116"/>
      <c r="Q167" s="115"/>
      <c r="R167" s="116"/>
      <c r="S167" s="115"/>
      <c r="T167" s="116"/>
    </row>
    <row r="168" spans="5:20" ht="16.5">
      <c r="E168" s="115"/>
      <c r="F168" s="115"/>
      <c r="G168" s="115"/>
      <c r="H168" s="115"/>
      <c r="I168" s="115"/>
      <c r="J168" s="115"/>
      <c r="K168" s="115"/>
      <c r="L168" s="115"/>
      <c r="M168" s="115"/>
      <c r="N168" s="116"/>
      <c r="O168" s="116"/>
      <c r="P168" s="116"/>
      <c r="Q168" s="115"/>
      <c r="R168" s="116"/>
      <c r="S168" s="115"/>
      <c r="T168" s="116"/>
    </row>
    <row r="169" spans="5:20" ht="16.5">
      <c r="E169" s="115"/>
      <c r="F169" s="115"/>
      <c r="G169" s="115"/>
      <c r="H169" s="115"/>
      <c r="I169" s="115"/>
      <c r="J169" s="115"/>
      <c r="K169" s="115"/>
      <c r="L169" s="115"/>
      <c r="M169" s="115"/>
      <c r="N169" s="116"/>
      <c r="O169" s="116"/>
      <c r="P169" s="116"/>
      <c r="Q169" s="115"/>
      <c r="R169" s="116"/>
      <c r="S169" s="115"/>
      <c r="T169" s="116"/>
    </row>
    <row r="170" spans="5:20" ht="16.5">
      <c r="E170" s="115"/>
      <c r="F170" s="115"/>
      <c r="G170" s="115"/>
      <c r="H170" s="115"/>
      <c r="I170" s="115"/>
      <c r="J170" s="115"/>
      <c r="K170" s="115"/>
      <c r="L170" s="115"/>
      <c r="M170" s="115"/>
      <c r="N170" s="116"/>
      <c r="O170" s="116"/>
      <c r="P170" s="116"/>
      <c r="Q170" s="115"/>
      <c r="R170" s="116"/>
      <c r="S170" s="115"/>
      <c r="T170" s="116"/>
    </row>
    <row r="171" spans="5:20" ht="16.5">
      <c r="E171" s="115"/>
      <c r="F171" s="115"/>
      <c r="G171" s="115"/>
      <c r="H171" s="115"/>
      <c r="I171" s="115"/>
      <c r="J171" s="115"/>
      <c r="K171" s="115"/>
      <c r="L171" s="115"/>
      <c r="M171" s="115"/>
      <c r="N171" s="116"/>
      <c r="O171" s="116"/>
      <c r="P171" s="116"/>
      <c r="Q171" s="115"/>
      <c r="R171" s="116"/>
      <c r="S171" s="115"/>
      <c r="T171" s="116"/>
    </row>
    <row r="172" spans="5:20" ht="16.5">
      <c r="E172" s="115"/>
      <c r="F172" s="115"/>
      <c r="G172" s="115"/>
      <c r="H172" s="115"/>
      <c r="I172" s="115"/>
      <c r="J172" s="115"/>
      <c r="K172" s="115"/>
      <c r="L172" s="115"/>
      <c r="M172" s="115"/>
      <c r="N172" s="116"/>
      <c r="O172" s="116"/>
      <c r="P172" s="116"/>
      <c r="Q172" s="115"/>
      <c r="R172" s="116"/>
      <c r="S172" s="115"/>
      <c r="T172" s="116"/>
    </row>
    <row r="173" spans="5:20" ht="16.5">
      <c r="E173" s="115"/>
      <c r="F173" s="115"/>
      <c r="G173" s="115"/>
      <c r="H173" s="115"/>
      <c r="I173" s="115"/>
      <c r="J173" s="115"/>
      <c r="K173" s="115"/>
      <c r="L173" s="115"/>
      <c r="M173" s="115"/>
      <c r="N173" s="116"/>
      <c r="O173" s="116"/>
      <c r="P173" s="116"/>
      <c r="Q173" s="115"/>
      <c r="R173" s="116"/>
      <c r="S173" s="115"/>
      <c r="T173" s="116"/>
    </row>
    <row r="174" spans="5:20" ht="16.5">
      <c r="E174" s="115"/>
      <c r="F174" s="115"/>
      <c r="G174" s="115"/>
      <c r="H174" s="115"/>
      <c r="I174" s="115"/>
      <c r="J174" s="115"/>
      <c r="K174" s="115"/>
      <c r="L174" s="115"/>
      <c r="M174" s="115"/>
      <c r="N174" s="116"/>
      <c r="O174" s="116"/>
      <c r="P174" s="116"/>
      <c r="Q174" s="115"/>
      <c r="R174" s="116"/>
      <c r="S174" s="115"/>
      <c r="T174" s="116"/>
    </row>
    <row r="175" spans="5:20" ht="16.5">
      <c r="E175" s="115"/>
      <c r="F175" s="115"/>
      <c r="G175" s="115"/>
      <c r="H175" s="115"/>
      <c r="I175" s="115"/>
      <c r="J175" s="115"/>
      <c r="K175" s="115"/>
      <c r="L175" s="115"/>
      <c r="M175" s="115"/>
      <c r="N175" s="116"/>
      <c r="O175" s="116"/>
      <c r="P175" s="116"/>
      <c r="Q175" s="115"/>
      <c r="R175" s="116"/>
      <c r="S175" s="115"/>
      <c r="T175" s="116"/>
    </row>
    <row r="176" spans="5:20" ht="16.5">
      <c r="E176" s="115"/>
      <c r="F176" s="115"/>
      <c r="G176" s="115"/>
      <c r="H176" s="115"/>
      <c r="I176" s="115"/>
      <c r="J176" s="115"/>
      <c r="K176" s="115"/>
      <c r="L176" s="115"/>
      <c r="M176" s="115"/>
      <c r="N176" s="116"/>
      <c r="O176" s="116"/>
      <c r="P176" s="116"/>
      <c r="Q176" s="115"/>
      <c r="R176" s="116"/>
      <c r="S176" s="115"/>
      <c r="T176" s="116"/>
    </row>
    <row r="177" spans="5:20" ht="16.5">
      <c r="E177" s="115"/>
      <c r="F177" s="115"/>
      <c r="G177" s="115"/>
      <c r="H177" s="115"/>
      <c r="I177" s="115"/>
      <c r="J177" s="115"/>
      <c r="K177" s="115"/>
      <c r="L177" s="115"/>
      <c r="M177" s="115"/>
      <c r="N177" s="116"/>
      <c r="O177" s="116"/>
      <c r="P177" s="116"/>
      <c r="Q177" s="115"/>
      <c r="R177" s="116"/>
      <c r="S177" s="115"/>
      <c r="T177" s="116"/>
    </row>
    <row r="178" spans="5:20" ht="16.5">
      <c r="E178" s="115"/>
      <c r="F178" s="115"/>
      <c r="G178" s="115"/>
      <c r="H178" s="115"/>
      <c r="I178" s="115"/>
      <c r="J178" s="115"/>
      <c r="K178" s="115"/>
      <c r="L178" s="115"/>
      <c r="M178" s="115"/>
      <c r="N178" s="116"/>
      <c r="O178" s="116"/>
      <c r="P178" s="116"/>
      <c r="Q178" s="115"/>
      <c r="R178" s="116"/>
      <c r="S178" s="115"/>
      <c r="T178" s="116"/>
    </row>
    <row r="179" spans="5:20" ht="16.5">
      <c r="E179" s="115"/>
      <c r="F179" s="115"/>
      <c r="G179" s="115"/>
      <c r="H179" s="115"/>
      <c r="I179" s="115"/>
      <c r="J179" s="115"/>
      <c r="K179" s="115"/>
      <c r="L179" s="115"/>
      <c r="M179" s="115"/>
      <c r="N179" s="116"/>
      <c r="O179" s="116"/>
      <c r="P179" s="116"/>
      <c r="Q179" s="115"/>
      <c r="R179" s="116"/>
      <c r="S179" s="115"/>
      <c r="T179" s="116"/>
    </row>
    <row r="180" spans="5:20" ht="16.5">
      <c r="E180" s="115"/>
      <c r="F180" s="115"/>
      <c r="G180" s="115"/>
      <c r="H180" s="115"/>
      <c r="I180" s="115"/>
      <c r="J180" s="115"/>
      <c r="K180" s="115"/>
      <c r="L180" s="115"/>
      <c r="M180" s="115"/>
      <c r="N180" s="116"/>
      <c r="O180" s="116"/>
      <c r="P180" s="116"/>
      <c r="Q180" s="115"/>
      <c r="R180" s="116"/>
      <c r="S180" s="115"/>
      <c r="T180" s="116"/>
    </row>
    <row r="181" spans="5:20" ht="16.5">
      <c r="E181" s="115"/>
      <c r="F181" s="115"/>
      <c r="G181" s="115"/>
      <c r="H181" s="115"/>
      <c r="I181" s="115"/>
      <c r="J181" s="115"/>
      <c r="K181" s="115"/>
      <c r="L181" s="115"/>
      <c r="M181" s="115"/>
      <c r="N181" s="116"/>
      <c r="O181" s="116"/>
      <c r="P181" s="116"/>
      <c r="Q181" s="115"/>
      <c r="R181" s="116"/>
      <c r="S181" s="115"/>
      <c r="T181" s="116"/>
    </row>
    <row r="182" spans="5:20" ht="16.5">
      <c r="E182" s="115"/>
      <c r="F182" s="115"/>
      <c r="G182" s="115"/>
      <c r="H182" s="115"/>
      <c r="I182" s="115"/>
      <c r="J182" s="115"/>
      <c r="K182" s="115"/>
      <c r="L182" s="115"/>
      <c r="M182" s="115"/>
      <c r="N182" s="116"/>
      <c r="O182" s="116"/>
      <c r="P182" s="116"/>
      <c r="Q182" s="115"/>
      <c r="R182" s="116"/>
      <c r="S182" s="115"/>
      <c r="T182" s="116"/>
    </row>
    <row r="183" spans="5:20" ht="16.5">
      <c r="E183" s="115"/>
      <c r="F183" s="115"/>
      <c r="G183" s="115"/>
      <c r="H183" s="115"/>
      <c r="I183" s="115"/>
      <c r="J183" s="115"/>
      <c r="K183" s="115"/>
      <c r="L183" s="115"/>
      <c r="M183" s="115"/>
      <c r="N183" s="116"/>
      <c r="O183" s="116"/>
      <c r="P183" s="116"/>
      <c r="Q183" s="115"/>
      <c r="R183" s="116"/>
      <c r="S183" s="115"/>
      <c r="T183" s="116"/>
    </row>
    <row r="184" spans="5:20" ht="16.5">
      <c r="E184" s="115"/>
      <c r="F184" s="115"/>
      <c r="G184" s="115"/>
      <c r="H184" s="115"/>
      <c r="I184" s="115"/>
      <c r="J184" s="115"/>
      <c r="K184" s="115"/>
      <c r="L184" s="115"/>
      <c r="M184" s="115"/>
      <c r="N184" s="116"/>
      <c r="O184" s="116"/>
      <c r="P184" s="116"/>
      <c r="Q184" s="115"/>
      <c r="R184" s="116"/>
      <c r="S184" s="115"/>
      <c r="T184" s="116"/>
    </row>
    <row r="185" spans="5:20" ht="16.5">
      <c r="E185" s="115"/>
      <c r="F185" s="115"/>
      <c r="G185" s="115"/>
      <c r="H185" s="115"/>
      <c r="I185" s="115"/>
      <c r="J185" s="115"/>
      <c r="K185" s="115"/>
      <c r="L185" s="115"/>
      <c r="M185" s="115"/>
      <c r="N185" s="116"/>
      <c r="O185" s="116"/>
      <c r="P185" s="116"/>
      <c r="Q185" s="115"/>
      <c r="R185" s="116"/>
      <c r="S185" s="115"/>
      <c r="T185" s="116"/>
    </row>
    <row r="186" spans="5:20" ht="16.5">
      <c r="E186" s="115"/>
      <c r="F186" s="115"/>
      <c r="G186" s="115"/>
      <c r="H186" s="115"/>
      <c r="I186" s="115"/>
      <c r="J186" s="115"/>
      <c r="K186" s="115"/>
      <c r="L186" s="115"/>
      <c r="M186" s="115"/>
      <c r="N186" s="116"/>
      <c r="O186" s="116"/>
      <c r="P186" s="116"/>
      <c r="Q186" s="115"/>
      <c r="R186" s="116"/>
      <c r="S186" s="115"/>
      <c r="T186" s="116"/>
    </row>
    <row r="187" spans="5:20" ht="16.5">
      <c r="E187" s="115"/>
      <c r="F187" s="115"/>
      <c r="G187" s="115"/>
      <c r="H187" s="115"/>
      <c r="I187" s="115"/>
      <c r="J187" s="115"/>
      <c r="K187" s="115"/>
      <c r="L187" s="115"/>
      <c r="M187" s="115"/>
      <c r="N187" s="116"/>
      <c r="O187" s="116"/>
      <c r="P187" s="116"/>
      <c r="Q187" s="115"/>
      <c r="R187" s="116"/>
      <c r="S187" s="115"/>
      <c r="T187" s="116"/>
    </row>
    <row r="188" spans="5:20" ht="16.5">
      <c r="E188" s="115"/>
      <c r="F188" s="115"/>
      <c r="G188" s="115"/>
      <c r="H188" s="115"/>
      <c r="I188" s="115"/>
      <c r="J188" s="115"/>
      <c r="K188" s="115"/>
      <c r="L188" s="115"/>
      <c r="M188" s="115"/>
      <c r="N188" s="116"/>
      <c r="O188" s="116"/>
      <c r="P188" s="116"/>
      <c r="Q188" s="115"/>
      <c r="R188" s="116"/>
      <c r="S188" s="115"/>
      <c r="T188" s="116"/>
    </row>
    <row r="189" spans="5:20" ht="16.5">
      <c r="E189" s="115"/>
      <c r="F189" s="115"/>
      <c r="G189" s="115"/>
      <c r="H189" s="115"/>
      <c r="I189" s="115"/>
      <c r="J189" s="115"/>
      <c r="K189" s="115"/>
      <c r="L189" s="115"/>
      <c r="M189" s="115"/>
      <c r="N189" s="116"/>
      <c r="O189" s="116"/>
      <c r="P189" s="116"/>
      <c r="Q189" s="115"/>
      <c r="R189" s="116"/>
      <c r="S189" s="115"/>
      <c r="T189" s="116"/>
    </row>
    <row r="190" spans="5:20" ht="16.5">
      <c r="E190" s="115"/>
      <c r="F190" s="115"/>
      <c r="G190" s="115"/>
      <c r="H190" s="115"/>
      <c r="I190" s="115"/>
      <c r="J190" s="115"/>
      <c r="K190" s="115"/>
      <c r="L190" s="115"/>
      <c r="M190" s="115"/>
      <c r="N190" s="116"/>
      <c r="O190" s="116"/>
      <c r="P190" s="116"/>
      <c r="Q190" s="115"/>
      <c r="R190" s="116"/>
      <c r="S190" s="115"/>
      <c r="T190" s="116"/>
    </row>
    <row r="191" spans="5:20" ht="16.5">
      <c r="E191" s="115"/>
      <c r="F191" s="115"/>
      <c r="G191" s="115"/>
      <c r="H191" s="115"/>
      <c r="I191" s="115"/>
      <c r="J191" s="115"/>
      <c r="K191" s="115"/>
      <c r="L191" s="115"/>
      <c r="M191" s="115"/>
      <c r="N191" s="116"/>
      <c r="O191" s="116"/>
      <c r="P191" s="116"/>
      <c r="Q191" s="115"/>
      <c r="R191" s="116"/>
      <c r="S191" s="115"/>
      <c r="T191" s="116"/>
    </row>
    <row r="192" spans="5:20" ht="16.5">
      <c r="E192" s="115"/>
      <c r="F192" s="115"/>
      <c r="G192" s="115"/>
      <c r="H192" s="115"/>
      <c r="I192" s="115"/>
      <c r="J192" s="115"/>
      <c r="K192" s="115"/>
      <c r="L192" s="115"/>
      <c r="M192" s="115"/>
      <c r="N192" s="116"/>
      <c r="O192" s="116"/>
      <c r="P192" s="116"/>
      <c r="Q192" s="115"/>
      <c r="R192" s="116"/>
      <c r="S192" s="115"/>
      <c r="T192" s="116"/>
    </row>
    <row r="193" spans="5:20" ht="16.5">
      <c r="E193" s="115"/>
      <c r="F193" s="115"/>
      <c r="G193" s="115"/>
      <c r="H193" s="115"/>
      <c r="I193" s="115"/>
      <c r="J193" s="115"/>
      <c r="K193" s="115"/>
      <c r="L193" s="115"/>
      <c r="M193" s="115"/>
      <c r="N193" s="116"/>
      <c r="O193" s="116"/>
      <c r="P193" s="116"/>
      <c r="Q193" s="115"/>
      <c r="R193" s="116"/>
      <c r="S193" s="115"/>
      <c r="T193" s="116"/>
    </row>
    <row r="194" spans="5:20" ht="16.5">
      <c r="E194" s="115"/>
      <c r="F194" s="115"/>
      <c r="G194" s="115"/>
      <c r="H194" s="115"/>
      <c r="I194" s="115"/>
      <c r="J194" s="115"/>
      <c r="K194" s="115"/>
      <c r="L194" s="115"/>
      <c r="M194" s="115"/>
      <c r="N194" s="116"/>
      <c r="O194" s="116"/>
      <c r="P194" s="116"/>
      <c r="Q194" s="115"/>
      <c r="R194" s="116"/>
      <c r="S194" s="115"/>
      <c r="T194" s="116"/>
    </row>
    <row r="195" spans="5:20" ht="16.5">
      <c r="E195" s="115"/>
      <c r="F195" s="115"/>
      <c r="G195" s="115"/>
      <c r="H195" s="115"/>
      <c r="I195" s="115"/>
      <c r="J195" s="115"/>
      <c r="K195" s="115"/>
      <c r="L195" s="115"/>
      <c r="M195" s="115"/>
      <c r="N195" s="116"/>
      <c r="O195" s="116"/>
      <c r="P195" s="116"/>
      <c r="Q195" s="115"/>
      <c r="R195" s="116"/>
      <c r="S195" s="115"/>
      <c r="T195" s="116"/>
    </row>
    <row r="196" spans="5:20" ht="16.5">
      <c r="E196" s="115"/>
      <c r="F196" s="115"/>
      <c r="G196" s="115"/>
      <c r="H196" s="115"/>
      <c r="I196" s="115"/>
      <c r="J196" s="115"/>
      <c r="K196" s="115"/>
      <c r="L196" s="115"/>
      <c r="M196" s="115"/>
      <c r="N196" s="116"/>
      <c r="O196" s="116"/>
      <c r="P196" s="116"/>
      <c r="Q196" s="115"/>
      <c r="R196" s="116"/>
      <c r="S196" s="115"/>
      <c r="T196" s="116"/>
    </row>
    <row r="197" spans="5:20" ht="16.5">
      <c r="E197" s="115"/>
      <c r="F197" s="115"/>
      <c r="G197" s="115"/>
      <c r="H197" s="115"/>
      <c r="I197" s="115"/>
      <c r="J197" s="115"/>
      <c r="K197" s="115"/>
      <c r="L197" s="115"/>
      <c r="M197" s="115"/>
      <c r="N197" s="116"/>
      <c r="O197" s="116"/>
      <c r="P197" s="116"/>
      <c r="Q197" s="115"/>
      <c r="R197" s="116"/>
      <c r="S197" s="115"/>
      <c r="T197" s="116"/>
    </row>
    <row r="198" spans="5:20" ht="16.5">
      <c r="E198" s="115"/>
      <c r="F198" s="115"/>
      <c r="G198" s="115"/>
      <c r="H198" s="115"/>
      <c r="I198" s="115"/>
      <c r="J198" s="115"/>
      <c r="K198" s="115"/>
      <c r="L198" s="115"/>
      <c r="M198" s="115"/>
      <c r="N198" s="116"/>
      <c r="O198" s="116"/>
      <c r="P198" s="116"/>
      <c r="Q198" s="115"/>
      <c r="R198" s="116"/>
      <c r="S198" s="115"/>
      <c r="T198" s="116"/>
    </row>
    <row r="199" spans="5:20" ht="16.5">
      <c r="E199" s="115"/>
      <c r="F199" s="115"/>
      <c r="G199" s="115"/>
      <c r="H199" s="115"/>
      <c r="I199" s="115"/>
      <c r="J199" s="115"/>
      <c r="K199" s="115"/>
      <c r="L199" s="115"/>
      <c r="M199" s="115"/>
      <c r="N199" s="116"/>
      <c r="O199" s="116"/>
      <c r="P199" s="116"/>
      <c r="Q199" s="115"/>
      <c r="R199" s="116"/>
      <c r="S199" s="115"/>
      <c r="T199" s="116"/>
    </row>
    <row r="200" spans="5:20" ht="16.5">
      <c r="E200" s="115"/>
      <c r="F200" s="115"/>
      <c r="G200" s="115"/>
      <c r="H200" s="115"/>
      <c r="I200" s="115"/>
      <c r="J200" s="115"/>
      <c r="K200" s="115"/>
      <c r="L200" s="115"/>
      <c r="M200" s="115"/>
      <c r="N200" s="116"/>
      <c r="O200" s="116"/>
      <c r="P200" s="116"/>
      <c r="Q200" s="115"/>
      <c r="R200" s="116"/>
      <c r="S200" s="115"/>
      <c r="T200" s="116"/>
    </row>
    <row r="201" spans="5:20" ht="16.5">
      <c r="E201" s="115"/>
      <c r="F201" s="115"/>
      <c r="G201" s="115"/>
      <c r="H201" s="115"/>
      <c r="I201" s="115"/>
      <c r="J201" s="115"/>
      <c r="K201" s="115"/>
      <c r="L201" s="115"/>
      <c r="M201" s="115"/>
      <c r="N201" s="116"/>
      <c r="O201" s="116"/>
      <c r="P201" s="116"/>
      <c r="Q201" s="115"/>
      <c r="R201" s="116"/>
      <c r="S201" s="115"/>
      <c r="T201" s="116"/>
    </row>
    <row r="202" spans="5:20" ht="16.5">
      <c r="E202" s="115"/>
      <c r="F202" s="115"/>
      <c r="G202" s="115"/>
      <c r="H202" s="115"/>
      <c r="I202" s="115"/>
      <c r="J202" s="115"/>
      <c r="K202" s="115"/>
      <c r="L202" s="115"/>
      <c r="M202" s="115"/>
      <c r="N202" s="116"/>
      <c r="O202" s="116"/>
      <c r="P202" s="116"/>
      <c r="Q202" s="115"/>
      <c r="R202" s="116"/>
      <c r="S202" s="115"/>
      <c r="T202" s="116"/>
    </row>
    <row r="203" spans="5:20" ht="16.5">
      <c r="E203" s="115"/>
      <c r="F203" s="115"/>
      <c r="G203" s="115"/>
      <c r="H203" s="115"/>
      <c r="I203" s="115"/>
      <c r="J203" s="115"/>
      <c r="K203" s="115"/>
      <c r="L203" s="115"/>
      <c r="M203" s="115"/>
      <c r="N203" s="116"/>
      <c r="O203" s="116"/>
      <c r="P203" s="116"/>
      <c r="Q203" s="115"/>
      <c r="R203" s="116"/>
      <c r="S203" s="115"/>
      <c r="T203" s="116"/>
    </row>
    <row r="204" spans="5:20" ht="16.5">
      <c r="E204" s="115"/>
      <c r="F204" s="115"/>
      <c r="G204" s="115"/>
      <c r="H204" s="115"/>
      <c r="I204" s="115"/>
      <c r="J204" s="115"/>
      <c r="K204" s="115"/>
      <c r="L204" s="115"/>
      <c r="M204" s="115"/>
      <c r="N204" s="116"/>
      <c r="O204" s="116"/>
      <c r="P204" s="116"/>
      <c r="Q204" s="115"/>
      <c r="R204" s="116"/>
      <c r="S204" s="115"/>
      <c r="T204" s="116"/>
    </row>
    <row r="205" spans="5:20" ht="16.5">
      <c r="E205" s="115"/>
      <c r="F205" s="115"/>
      <c r="G205" s="115"/>
      <c r="H205" s="115"/>
      <c r="I205" s="115"/>
      <c r="J205" s="115"/>
      <c r="K205" s="115"/>
      <c r="L205" s="115"/>
      <c r="M205" s="115"/>
      <c r="N205" s="116"/>
      <c r="O205" s="116"/>
      <c r="P205" s="116"/>
      <c r="Q205" s="115"/>
      <c r="R205" s="116"/>
      <c r="S205" s="115"/>
      <c r="T205" s="116"/>
    </row>
    <row r="206" spans="5:20" ht="16.5">
      <c r="E206" s="115"/>
      <c r="F206" s="115"/>
      <c r="G206" s="115"/>
      <c r="H206" s="115"/>
      <c r="I206" s="115"/>
      <c r="J206" s="115"/>
      <c r="K206" s="115"/>
      <c r="L206" s="115"/>
      <c r="M206" s="115"/>
      <c r="N206" s="116"/>
      <c r="O206" s="116"/>
      <c r="P206" s="116"/>
      <c r="Q206" s="115"/>
      <c r="R206" s="116"/>
      <c r="S206" s="115"/>
      <c r="T206" s="116"/>
    </row>
    <row r="207" spans="5:20" ht="16.5">
      <c r="E207" s="115"/>
      <c r="F207" s="115"/>
      <c r="G207" s="115"/>
      <c r="H207" s="115"/>
      <c r="I207" s="115"/>
      <c r="J207" s="115"/>
      <c r="K207" s="115"/>
      <c r="L207" s="115"/>
      <c r="M207" s="115"/>
      <c r="N207" s="116"/>
      <c r="O207" s="116"/>
      <c r="P207" s="116"/>
      <c r="Q207" s="115"/>
      <c r="R207" s="116"/>
      <c r="S207" s="115"/>
      <c r="T207" s="116"/>
    </row>
    <row r="208" spans="5:20" ht="16.5">
      <c r="E208" s="115"/>
      <c r="F208" s="115"/>
      <c r="G208" s="115"/>
      <c r="H208" s="115"/>
      <c r="I208" s="115"/>
      <c r="J208" s="115"/>
      <c r="K208" s="115"/>
      <c r="L208" s="115"/>
      <c r="M208" s="115"/>
      <c r="N208" s="116"/>
      <c r="O208" s="116"/>
      <c r="P208" s="116"/>
      <c r="Q208" s="115"/>
      <c r="R208" s="116"/>
      <c r="S208" s="115"/>
      <c r="T208" s="116"/>
    </row>
    <row r="209" spans="5:20" ht="16.5">
      <c r="E209" s="115"/>
      <c r="F209" s="115"/>
      <c r="G209" s="115"/>
      <c r="H209" s="115"/>
      <c r="I209" s="115"/>
      <c r="J209" s="115"/>
      <c r="K209" s="115"/>
      <c r="L209" s="115"/>
      <c r="M209" s="115"/>
      <c r="N209" s="116"/>
      <c r="O209" s="116"/>
      <c r="P209" s="116"/>
      <c r="Q209" s="115"/>
      <c r="R209" s="116"/>
      <c r="S209" s="115"/>
      <c r="T209" s="116"/>
    </row>
    <row r="210" spans="5:20" ht="16.5">
      <c r="E210" s="115"/>
      <c r="F210" s="115"/>
      <c r="G210" s="115"/>
      <c r="H210" s="115"/>
      <c r="I210" s="115"/>
      <c r="J210" s="115"/>
      <c r="K210" s="115"/>
      <c r="L210" s="115"/>
      <c r="M210" s="115"/>
      <c r="N210" s="116"/>
      <c r="O210" s="116"/>
      <c r="P210" s="116"/>
      <c r="Q210" s="115"/>
      <c r="R210" s="116"/>
      <c r="S210" s="115"/>
      <c r="T210" s="116"/>
    </row>
    <row r="211" spans="5:20" ht="16.5">
      <c r="E211" s="115"/>
      <c r="F211" s="115"/>
      <c r="G211" s="115"/>
      <c r="H211" s="115"/>
      <c r="I211" s="115"/>
      <c r="J211" s="115"/>
      <c r="K211" s="115"/>
      <c r="L211" s="115"/>
      <c r="M211" s="115"/>
      <c r="N211" s="116"/>
      <c r="O211" s="116"/>
      <c r="P211" s="116"/>
      <c r="Q211" s="115"/>
      <c r="R211" s="116"/>
      <c r="S211" s="115"/>
      <c r="T211" s="116"/>
    </row>
    <row r="212" spans="5:20" ht="16.5">
      <c r="E212" s="115"/>
      <c r="F212" s="115"/>
      <c r="G212" s="115"/>
      <c r="H212" s="115"/>
      <c r="I212" s="115"/>
      <c r="J212" s="115"/>
      <c r="K212" s="115"/>
      <c r="L212" s="115"/>
      <c r="M212" s="115"/>
      <c r="N212" s="116"/>
      <c r="O212" s="116"/>
      <c r="P212" s="116"/>
      <c r="Q212" s="115"/>
      <c r="R212" s="116"/>
      <c r="S212" s="115"/>
      <c r="T212" s="116"/>
    </row>
    <row r="213" spans="5:20" ht="16.5">
      <c r="E213" s="115"/>
      <c r="F213" s="115"/>
      <c r="G213" s="115"/>
      <c r="H213" s="115"/>
      <c r="I213" s="115"/>
      <c r="J213" s="115"/>
      <c r="K213" s="115"/>
      <c r="L213" s="115"/>
      <c r="M213" s="115"/>
      <c r="N213" s="116"/>
      <c r="O213" s="116"/>
      <c r="P213" s="116"/>
      <c r="Q213" s="115"/>
      <c r="R213" s="116"/>
      <c r="S213" s="115"/>
      <c r="T213" s="116"/>
    </row>
    <row r="214" spans="5:20" ht="16.5">
      <c r="E214" s="115"/>
      <c r="F214" s="115"/>
      <c r="G214" s="115"/>
      <c r="H214" s="115"/>
      <c r="I214" s="115"/>
      <c r="J214" s="115"/>
      <c r="K214" s="115"/>
      <c r="L214" s="115"/>
      <c r="M214" s="115"/>
      <c r="N214" s="116"/>
      <c r="O214" s="116"/>
      <c r="P214" s="116"/>
      <c r="Q214" s="115"/>
      <c r="R214" s="116"/>
      <c r="S214" s="115"/>
      <c r="T214" s="116"/>
    </row>
    <row r="215" spans="5:20" ht="16.5">
      <c r="E215" s="115"/>
      <c r="F215" s="115"/>
      <c r="G215" s="115"/>
      <c r="H215" s="115"/>
      <c r="I215" s="115"/>
      <c r="J215" s="115"/>
      <c r="K215" s="115"/>
      <c r="L215" s="115"/>
      <c r="M215" s="115"/>
      <c r="N215" s="116"/>
      <c r="O215" s="116"/>
      <c r="P215" s="116"/>
      <c r="Q215" s="115"/>
      <c r="R215" s="116"/>
      <c r="S215" s="115"/>
      <c r="T215" s="116"/>
    </row>
    <row r="216" spans="5:20" ht="16.5">
      <c r="E216" s="115"/>
      <c r="F216" s="115"/>
      <c r="G216" s="115"/>
      <c r="H216" s="115"/>
      <c r="I216" s="115"/>
      <c r="J216" s="115"/>
      <c r="K216" s="115"/>
      <c r="L216" s="115"/>
      <c r="M216" s="115"/>
      <c r="N216" s="116"/>
      <c r="O216" s="116"/>
      <c r="P216" s="116"/>
      <c r="Q216" s="115"/>
      <c r="R216" s="116"/>
      <c r="S216" s="115"/>
      <c r="T216" s="116"/>
    </row>
    <row r="217" spans="5:20" ht="16.5">
      <c r="E217" s="115"/>
      <c r="F217" s="115"/>
      <c r="G217" s="115"/>
      <c r="H217" s="115"/>
      <c r="I217" s="115"/>
      <c r="J217" s="115"/>
      <c r="K217" s="115"/>
      <c r="L217" s="115"/>
      <c r="M217" s="115"/>
      <c r="N217" s="116"/>
      <c r="O217" s="116"/>
      <c r="P217" s="116"/>
      <c r="Q217" s="115"/>
      <c r="R217" s="116"/>
      <c r="S217" s="115"/>
      <c r="T217" s="116"/>
    </row>
    <row r="218" spans="5:20" ht="16.5">
      <c r="E218" s="115"/>
      <c r="F218" s="115"/>
      <c r="G218" s="115"/>
      <c r="H218" s="115"/>
      <c r="I218" s="115"/>
      <c r="J218" s="115"/>
      <c r="K218" s="115"/>
      <c r="L218" s="115"/>
      <c r="M218" s="115"/>
      <c r="N218" s="116"/>
      <c r="O218" s="116"/>
      <c r="P218" s="116"/>
      <c r="Q218" s="115"/>
      <c r="R218" s="116"/>
      <c r="S218" s="115"/>
      <c r="T218" s="116"/>
    </row>
    <row r="219" spans="5:20" ht="16.5">
      <c r="E219" s="115"/>
      <c r="F219" s="115"/>
      <c r="G219" s="115"/>
      <c r="H219" s="115"/>
      <c r="I219" s="115"/>
      <c r="J219" s="115"/>
      <c r="K219" s="115"/>
      <c r="L219" s="115"/>
      <c r="M219" s="115"/>
      <c r="N219" s="116"/>
      <c r="O219" s="116"/>
      <c r="P219" s="116"/>
      <c r="Q219" s="115"/>
      <c r="R219" s="116"/>
      <c r="S219" s="115"/>
      <c r="T219" s="116"/>
    </row>
    <row r="220" spans="5:20" ht="16.5">
      <c r="E220" s="115"/>
      <c r="F220" s="115"/>
      <c r="G220" s="115"/>
      <c r="H220" s="115"/>
      <c r="I220" s="115"/>
      <c r="J220" s="115"/>
      <c r="K220" s="115"/>
      <c r="L220" s="115"/>
      <c r="M220" s="115"/>
      <c r="N220" s="116"/>
      <c r="O220" s="116"/>
      <c r="P220" s="116"/>
      <c r="Q220" s="115"/>
      <c r="R220" s="116"/>
      <c r="S220" s="115"/>
      <c r="T220" s="116"/>
    </row>
    <row r="221" spans="5:20" ht="16.5">
      <c r="E221" s="115"/>
      <c r="F221" s="115"/>
      <c r="G221" s="115"/>
      <c r="H221" s="115"/>
      <c r="I221" s="115"/>
      <c r="J221" s="115"/>
      <c r="K221" s="115"/>
      <c r="L221" s="115"/>
      <c r="M221" s="115"/>
      <c r="N221" s="116"/>
      <c r="O221" s="116"/>
      <c r="P221" s="116"/>
      <c r="Q221" s="115"/>
      <c r="R221" s="116"/>
      <c r="S221" s="115"/>
      <c r="T221" s="116"/>
    </row>
    <row r="222" spans="5:20" ht="16.5">
      <c r="E222" s="115"/>
      <c r="F222" s="115"/>
      <c r="G222" s="115"/>
      <c r="H222" s="115"/>
      <c r="I222" s="115"/>
      <c r="J222" s="115"/>
      <c r="K222" s="115"/>
      <c r="L222" s="115"/>
      <c r="M222" s="115"/>
      <c r="N222" s="116"/>
      <c r="O222" s="116"/>
      <c r="P222" s="116"/>
      <c r="Q222" s="115"/>
      <c r="R222" s="116"/>
      <c r="S222" s="115"/>
      <c r="T222" s="116"/>
    </row>
    <row r="223" spans="5:20" ht="16.5">
      <c r="E223" s="115"/>
      <c r="F223" s="115"/>
      <c r="G223" s="115"/>
      <c r="H223" s="115"/>
      <c r="I223" s="115"/>
      <c r="J223" s="115"/>
      <c r="K223" s="115"/>
      <c r="L223" s="115"/>
      <c r="M223" s="115"/>
      <c r="N223" s="116"/>
      <c r="O223" s="116"/>
      <c r="P223" s="116"/>
      <c r="Q223" s="115"/>
      <c r="R223" s="116"/>
      <c r="S223" s="115"/>
      <c r="T223" s="116"/>
    </row>
    <row r="224" spans="5:20" ht="16.5">
      <c r="E224" s="115"/>
      <c r="F224" s="115"/>
      <c r="G224" s="115"/>
      <c r="H224" s="115"/>
      <c r="I224" s="115"/>
      <c r="J224" s="115"/>
      <c r="K224" s="115"/>
      <c r="L224" s="115"/>
      <c r="M224" s="115"/>
      <c r="N224" s="116"/>
      <c r="O224" s="116"/>
      <c r="P224" s="116"/>
      <c r="Q224" s="115"/>
      <c r="R224" s="116"/>
      <c r="S224" s="115"/>
      <c r="T224" s="116"/>
    </row>
    <row r="225" spans="5:20" ht="16.5">
      <c r="E225" s="115"/>
      <c r="F225" s="115"/>
      <c r="G225" s="115"/>
      <c r="H225" s="115"/>
      <c r="I225" s="115"/>
      <c r="J225" s="115"/>
      <c r="K225" s="115"/>
      <c r="L225" s="115"/>
      <c r="M225" s="115"/>
      <c r="N225" s="116"/>
      <c r="O225" s="116"/>
      <c r="P225" s="116"/>
      <c r="Q225" s="115"/>
      <c r="R225" s="116"/>
      <c r="S225" s="115"/>
      <c r="T225" s="116"/>
    </row>
    <row r="226" spans="5:20" ht="16.5">
      <c r="E226" s="115"/>
      <c r="F226" s="115"/>
      <c r="G226" s="115"/>
      <c r="H226" s="115"/>
      <c r="I226" s="115"/>
      <c r="J226" s="115"/>
      <c r="K226" s="115"/>
      <c r="L226" s="115"/>
      <c r="M226" s="115"/>
      <c r="N226" s="116"/>
      <c r="O226" s="116"/>
      <c r="P226" s="116"/>
      <c r="Q226" s="115"/>
      <c r="R226" s="116"/>
      <c r="S226" s="115"/>
      <c r="T226" s="116"/>
    </row>
    <row r="227" spans="5:20" ht="16.5">
      <c r="E227" s="115"/>
      <c r="F227" s="115"/>
      <c r="G227" s="115"/>
      <c r="H227" s="115"/>
      <c r="I227" s="115"/>
      <c r="J227" s="115"/>
      <c r="K227" s="115"/>
      <c r="L227" s="115"/>
      <c r="M227" s="115"/>
      <c r="N227" s="116"/>
      <c r="O227" s="116"/>
      <c r="P227" s="116"/>
      <c r="Q227" s="115"/>
      <c r="R227" s="116"/>
      <c r="S227" s="115"/>
      <c r="T227" s="116"/>
    </row>
    <row r="228" spans="5:20" ht="16.5">
      <c r="E228" s="115"/>
      <c r="F228" s="115"/>
      <c r="G228" s="115"/>
      <c r="H228" s="115"/>
      <c r="I228" s="115"/>
      <c r="J228" s="115"/>
      <c r="K228" s="115"/>
      <c r="L228" s="115"/>
      <c r="M228" s="115"/>
      <c r="N228" s="116"/>
      <c r="O228" s="116"/>
      <c r="P228" s="116"/>
      <c r="Q228" s="115"/>
      <c r="R228" s="116"/>
      <c r="S228" s="115"/>
      <c r="T228" s="116"/>
    </row>
    <row r="229" spans="5:20" ht="16.5">
      <c r="E229" s="115"/>
      <c r="F229" s="115"/>
      <c r="G229" s="115"/>
      <c r="H229" s="115"/>
      <c r="I229" s="115"/>
      <c r="J229" s="115"/>
      <c r="K229" s="115"/>
      <c r="L229" s="115"/>
      <c r="M229" s="115"/>
      <c r="N229" s="116"/>
      <c r="O229" s="116"/>
      <c r="P229" s="116"/>
      <c r="Q229" s="115"/>
      <c r="R229" s="116"/>
      <c r="S229" s="115"/>
      <c r="T229" s="116"/>
    </row>
    <row r="230" spans="5:20" ht="16.5">
      <c r="E230" s="115"/>
      <c r="F230" s="115"/>
      <c r="G230" s="115"/>
      <c r="H230" s="115"/>
      <c r="I230" s="115"/>
      <c r="J230" s="115"/>
      <c r="K230" s="115"/>
      <c r="L230" s="115"/>
      <c r="M230" s="115"/>
      <c r="N230" s="116"/>
      <c r="O230" s="116"/>
      <c r="P230" s="116"/>
      <c r="Q230" s="115"/>
      <c r="R230" s="116"/>
      <c r="S230" s="115"/>
      <c r="T230" s="116"/>
    </row>
    <row r="231" spans="5:20" ht="16.5">
      <c r="E231" s="115"/>
      <c r="F231" s="115"/>
      <c r="G231" s="115"/>
      <c r="H231" s="115"/>
      <c r="I231" s="115"/>
      <c r="J231" s="115"/>
      <c r="K231" s="115"/>
      <c r="L231" s="115"/>
      <c r="M231" s="115"/>
      <c r="N231" s="116"/>
      <c r="O231" s="116"/>
      <c r="P231" s="116"/>
      <c r="Q231" s="115"/>
      <c r="R231" s="116"/>
      <c r="S231" s="115"/>
      <c r="T231" s="116"/>
    </row>
    <row r="232" spans="5:20" ht="16.5">
      <c r="E232" s="115"/>
      <c r="F232" s="115"/>
      <c r="G232" s="115"/>
      <c r="H232" s="115"/>
      <c r="I232" s="115"/>
      <c r="J232" s="115"/>
      <c r="K232" s="115"/>
      <c r="L232" s="115"/>
      <c r="M232" s="115"/>
      <c r="N232" s="116"/>
      <c r="O232" s="116"/>
      <c r="P232" s="116"/>
      <c r="Q232" s="115"/>
      <c r="R232" s="116"/>
      <c r="S232" s="115"/>
      <c r="T232" s="116"/>
    </row>
    <row r="233" spans="5:20" ht="16.5">
      <c r="E233" s="115"/>
      <c r="F233" s="115"/>
      <c r="G233" s="115"/>
      <c r="H233" s="115"/>
      <c r="I233" s="115"/>
      <c r="J233" s="115"/>
      <c r="K233" s="115"/>
      <c r="L233" s="115"/>
      <c r="M233" s="115"/>
      <c r="N233" s="116"/>
      <c r="O233" s="116"/>
      <c r="P233" s="116"/>
      <c r="Q233" s="115"/>
      <c r="R233" s="116"/>
      <c r="S233" s="115"/>
      <c r="T233" s="116"/>
    </row>
    <row r="234" spans="5:20" ht="16.5">
      <c r="E234" s="115"/>
      <c r="F234" s="115"/>
      <c r="G234" s="115"/>
      <c r="H234" s="115"/>
      <c r="I234" s="115"/>
      <c r="J234" s="115"/>
      <c r="K234" s="115"/>
      <c r="L234" s="115"/>
      <c r="M234" s="115"/>
      <c r="N234" s="116"/>
      <c r="O234" s="116"/>
      <c r="P234" s="116"/>
      <c r="Q234" s="115"/>
      <c r="R234" s="116"/>
      <c r="S234" s="115"/>
      <c r="T234" s="116"/>
    </row>
    <row r="235" spans="5:20" ht="16.5">
      <c r="E235" s="115"/>
      <c r="F235" s="115"/>
      <c r="G235" s="115"/>
      <c r="H235" s="115"/>
      <c r="I235" s="115"/>
      <c r="J235" s="115"/>
      <c r="K235" s="115"/>
      <c r="L235" s="115"/>
      <c r="M235" s="115"/>
      <c r="N235" s="116"/>
      <c r="O235" s="116"/>
      <c r="P235" s="116"/>
      <c r="Q235" s="115"/>
      <c r="R235" s="116"/>
      <c r="S235" s="115"/>
      <c r="T235" s="116"/>
    </row>
    <row r="236" spans="5:20" ht="16.5">
      <c r="E236" s="115"/>
      <c r="F236" s="115"/>
      <c r="G236" s="115"/>
      <c r="H236" s="115"/>
      <c r="I236" s="115"/>
      <c r="J236" s="115"/>
      <c r="K236" s="115"/>
      <c r="L236" s="115"/>
      <c r="M236" s="115"/>
      <c r="N236" s="116"/>
      <c r="O236" s="116"/>
      <c r="P236" s="116"/>
      <c r="Q236" s="115"/>
      <c r="R236" s="116"/>
      <c r="S236" s="115"/>
      <c r="T236" s="116"/>
    </row>
    <row r="237" spans="5:20" ht="16.5">
      <c r="E237" s="115"/>
      <c r="F237" s="115"/>
      <c r="G237" s="115"/>
      <c r="H237" s="115"/>
      <c r="I237" s="115"/>
      <c r="J237" s="115"/>
      <c r="K237" s="115"/>
      <c r="L237" s="115"/>
      <c r="M237" s="115"/>
      <c r="N237" s="116"/>
      <c r="O237" s="116"/>
      <c r="P237" s="116"/>
      <c r="Q237" s="115"/>
      <c r="R237" s="116"/>
      <c r="S237" s="115"/>
      <c r="T237" s="116"/>
    </row>
    <row r="238" spans="5:20" ht="16.5">
      <c r="E238" s="115"/>
      <c r="F238" s="115"/>
      <c r="G238" s="115"/>
      <c r="H238" s="115"/>
      <c r="I238" s="115"/>
      <c r="J238" s="115"/>
      <c r="K238" s="115"/>
      <c r="L238" s="115"/>
      <c r="M238" s="115"/>
      <c r="N238" s="116"/>
      <c r="O238" s="116"/>
      <c r="P238" s="116"/>
      <c r="Q238" s="115"/>
      <c r="R238" s="116"/>
      <c r="S238" s="115"/>
      <c r="T238" s="116"/>
    </row>
    <row r="239" spans="5:20" ht="16.5">
      <c r="E239" s="115"/>
      <c r="F239" s="115"/>
      <c r="G239" s="115"/>
      <c r="H239" s="115"/>
      <c r="I239" s="115"/>
      <c r="J239" s="115"/>
      <c r="K239" s="115"/>
      <c r="L239" s="115"/>
      <c r="M239" s="115"/>
      <c r="N239" s="116"/>
      <c r="O239" s="116"/>
      <c r="P239" s="116"/>
      <c r="Q239" s="115"/>
      <c r="R239" s="116"/>
      <c r="S239" s="115"/>
      <c r="T239" s="116"/>
    </row>
    <row r="240" spans="5:20" ht="16.5">
      <c r="E240" s="115"/>
      <c r="F240" s="115"/>
      <c r="G240" s="115"/>
      <c r="H240" s="115"/>
      <c r="I240" s="115"/>
      <c r="J240" s="115"/>
      <c r="K240" s="115"/>
      <c r="L240" s="115"/>
      <c r="M240" s="115"/>
      <c r="N240" s="116"/>
      <c r="O240" s="116"/>
      <c r="P240" s="116"/>
      <c r="Q240" s="115"/>
      <c r="R240" s="116"/>
      <c r="S240" s="115"/>
      <c r="T240" s="116"/>
    </row>
    <row r="241" spans="5:20" ht="16.5">
      <c r="E241" s="115"/>
      <c r="F241" s="115"/>
      <c r="G241" s="115"/>
      <c r="H241" s="115"/>
      <c r="I241" s="115"/>
      <c r="J241" s="115"/>
      <c r="K241" s="115"/>
      <c r="L241" s="115"/>
      <c r="M241" s="115"/>
      <c r="N241" s="116"/>
      <c r="O241" s="116"/>
      <c r="P241" s="116"/>
      <c r="Q241" s="115"/>
      <c r="R241" s="116"/>
      <c r="S241" s="115"/>
      <c r="T241" s="116"/>
    </row>
    <row r="242" spans="5:20" ht="16.5">
      <c r="E242" s="115"/>
      <c r="F242" s="115"/>
      <c r="G242" s="115"/>
      <c r="H242" s="115"/>
      <c r="I242" s="115"/>
      <c r="J242" s="115"/>
      <c r="K242" s="115"/>
      <c r="L242" s="115"/>
      <c r="M242" s="115"/>
      <c r="N242" s="116"/>
      <c r="O242" s="116"/>
      <c r="P242" s="116"/>
      <c r="Q242" s="115"/>
      <c r="R242" s="116"/>
      <c r="S242" s="115"/>
      <c r="T242" s="116"/>
    </row>
    <row r="243" spans="5:20" ht="16.5">
      <c r="E243" s="115"/>
      <c r="F243" s="115"/>
      <c r="G243" s="115"/>
      <c r="H243" s="115"/>
      <c r="I243" s="115"/>
      <c r="J243" s="115"/>
      <c r="K243" s="115"/>
      <c r="L243" s="115"/>
      <c r="M243" s="115"/>
      <c r="N243" s="116"/>
      <c r="O243" s="116"/>
      <c r="P243" s="116"/>
      <c r="Q243" s="115"/>
      <c r="R243" s="116"/>
      <c r="S243" s="115"/>
      <c r="T243" s="116"/>
    </row>
    <row r="244" spans="5:20" ht="16.5">
      <c r="E244" s="115"/>
      <c r="F244" s="115"/>
      <c r="G244" s="115"/>
      <c r="H244" s="115"/>
      <c r="I244" s="115"/>
      <c r="J244" s="115"/>
      <c r="K244" s="115"/>
      <c r="L244" s="115"/>
      <c r="M244" s="115"/>
      <c r="N244" s="116"/>
      <c r="O244" s="116"/>
      <c r="P244" s="116"/>
      <c r="Q244" s="115"/>
      <c r="R244" s="116"/>
      <c r="S244" s="115"/>
      <c r="T244" s="116"/>
    </row>
    <row r="245" spans="5:20" ht="16.5">
      <c r="E245" s="115"/>
      <c r="F245" s="115"/>
      <c r="G245" s="115"/>
      <c r="H245" s="115"/>
      <c r="I245" s="115"/>
      <c r="J245" s="115"/>
      <c r="K245" s="115"/>
      <c r="L245" s="115"/>
      <c r="M245" s="115"/>
      <c r="N245" s="116"/>
      <c r="O245" s="116"/>
      <c r="P245" s="116"/>
      <c r="Q245" s="115"/>
      <c r="R245" s="116"/>
      <c r="S245" s="115"/>
      <c r="T245" s="116"/>
    </row>
    <row r="246" spans="5:20" ht="16.5">
      <c r="E246" s="115"/>
      <c r="F246" s="115"/>
      <c r="G246" s="115"/>
      <c r="H246" s="115"/>
      <c r="I246" s="115"/>
      <c r="J246" s="115"/>
      <c r="K246" s="115"/>
      <c r="L246" s="115"/>
      <c r="M246" s="115"/>
      <c r="N246" s="116"/>
      <c r="O246" s="116"/>
      <c r="P246" s="116"/>
      <c r="Q246" s="115"/>
      <c r="R246" s="116"/>
      <c r="S246" s="115"/>
      <c r="T246" s="116"/>
    </row>
    <row r="247" spans="5:20" ht="16.5">
      <c r="E247" s="115"/>
      <c r="F247" s="115"/>
      <c r="G247" s="115"/>
      <c r="H247" s="115"/>
      <c r="I247" s="115"/>
      <c r="J247" s="115"/>
      <c r="K247" s="115"/>
      <c r="L247" s="115"/>
      <c r="M247" s="115"/>
      <c r="N247" s="116"/>
      <c r="O247" s="116"/>
      <c r="P247" s="116"/>
      <c r="Q247" s="115"/>
      <c r="R247" s="116"/>
      <c r="S247" s="115"/>
      <c r="T247" s="116"/>
    </row>
    <row r="248" spans="5:20" ht="16.5">
      <c r="E248" s="115"/>
      <c r="F248" s="115"/>
      <c r="G248" s="115"/>
      <c r="H248" s="115"/>
      <c r="I248" s="115"/>
      <c r="J248" s="115"/>
      <c r="K248" s="115"/>
      <c r="L248" s="115"/>
      <c r="M248" s="115"/>
      <c r="N248" s="116"/>
      <c r="O248" s="116"/>
      <c r="P248" s="116"/>
      <c r="Q248" s="115"/>
      <c r="R248" s="116"/>
      <c r="S248" s="115"/>
      <c r="T248" s="116"/>
    </row>
    <row r="249" spans="5:20" ht="16.5">
      <c r="E249" s="115"/>
      <c r="F249" s="115"/>
      <c r="G249" s="115"/>
      <c r="H249" s="115"/>
      <c r="I249" s="115"/>
      <c r="J249" s="115"/>
      <c r="K249" s="115"/>
      <c r="L249" s="115"/>
      <c r="M249" s="115"/>
      <c r="N249" s="116"/>
      <c r="O249" s="116"/>
      <c r="P249" s="116"/>
      <c r="Q249" s="115"/>
      <c r="R249" s="116"/>
      <c r="S249" s="115"/>
      <c r="T249" s="116"/>
    </row>
    <row r="250" spans="5:20" ht="16.5">
      <c r="E250" s="115"/>
      <c r="F250" s="115"/>
      <c r="G250" s="115"/>
      <c r="H250" s="115"/>
      <c r="I250" s="115"/>
      <c r="J250" s="115"/>
      <c r="K250" s="115"/>
      <c r="L250" s="115"/>
      <c r="M250" s="115"/>
      <c r="N250" s="116"/>
      <c r="O250" s="116"/>
      <c r="P250" s="116"/>
      <c r="Q250" s="115"/>
      <c r="R250" s="116"/>
      <c r="S250" s="115"/>
      <c r="T250" s="116"/>
    </row>
    <row r="251" spans="5:20" ht="16.5">
      <c r="E251" s="115"/>
      <c r="F251" s="115"/>
      <c r="G251" s="115"/>
      <c r="H251" s="115"/>
      <c r="I251" s="115"/>
      <c r="J251" s="115"/>
      <c r="K251" s="115"/>
      <c r="L251" s="115"/>
      <c r="M251" s="115"/>
      <c r="N251" s="116"/>
      <c r="O251" s="116"/>
      <c r="P251" s="116"/>
      <c r="Q251" s="115"/>
      <c r="R251" s="116"/>
      <c r="S251" s="115"/>
      <c r="T251" s="116"/>
    </row>
    <row r="252" spans="5:20" ht="16.5">
      <c r="E252" s="115"/>
      <c r="F252" s="115"/>
      <c r="G252" s="115"/>
      <c r="H252" s="115"/>
      <c r="I252" s="115"/>
      <c r="J252" s="115"/>
      <c r="K252" s="115"/>
      <c r="L252" s="115"/>
      <c r="M252" s="115"/>
      <c r="N252" s="116"/>
      <c r="O252" s="116"/>
      <c r="P252" s="116"/>
      <c r="Q252" s="115"/>
      <c r="R252" s="116"/>
      <c r="S252" s="115"/>
      <c r="T252" s="116"/>
    </row>
    <row r="253" spans="5:20" ht="16.5">
      <c r="E253" s="115"/>
      <c r="F253" s="115"/>
      <c r="G253" s="115"/>
      <c r="H253" s="115"/>
      <c r="I253" s="115"/>
      <c r="J253" s="115"/>
      <c r="K253" s="115"/>
      <c r="L253" s="115"/>
      <c r="M253" s="115"/>
      <c r="N253" s="116"/>
      <c r="O253" s="116"/>
      <c r="P253" s="116"/>
      <c r="Q253" s="115"/>
      <c r="R253" s="116"/>
      <c r="S253" s="115"/>
      <c r="T253" s="116"/>
    </row>
    <row r="254" spans="5:20" ht="16.5">
      <c r="E254" s="115"/>
      <c r="F254" s="115"/>
      <c r="G254" s="115"/>
      <c r="H254" s="115"/>
      <c r="I254" s="115"/>
      <c r="J254" s="115"/>
      <c r="K254" s="115"/>
      <c r="L254" s="115"/>
      <c r="M254" s="115"/>
      <c r="N254" s="116"/>
      <c r="O254" s="116"/>
      <c r="P254" s="116"/>
      <c r="Q254" s="115"/>
      <c r="R254" s="116"/>
      <c r="S254" s="115"/>
      <c r="T254" s="116"/>
    </row>
    <row r="255" spans="5:20" ht="16.5">
      <c r="E255" s="115"/>
      <c r="F255" s="115"/>
      <c r="G255" s="115"/>
      <c r="H255" s="115"/>
      <c r="I255" s="115"/>
      <c r="J255" s="115"/>
      <c r="K255" s="115"/>
      <c r="L255" s="115"/>
      <c r="M255" s="115"/>
      <c r="N255" s="116"/>
      <c r="O255" s="116"/>
      <c r="P255" s="116"/>
      <c r="Q255" s="115"/>
      <c r="R255" s="116"/>
      <c r="S255" s="115"/>
      <c r="T255" s="116"/>
    </row>
    <row r="256" spans="5:20" ht="16.5">
      <c r="E256" s="115"/>
      <c r="F256" s="115"/>
      <c r="G256" s="115"/>
      <c r="H256" s="115"/>
      <c r="I256" s="115"/>
      <c r="J256" s="115"/>
      <c r="K256" s="115"/>
      <c r="L256" s="115"/>
      <c r="M256" s="115"/>
      <c r="N256" s="116"/>
      <c r="O256" s="116"/>
      <c r="P256" s="116"/>
      <c r="Q256" s="115"/>
      <c r="R256" s="116"/>
      <c r="S256" s="115"/>
      <c r="T256" s="116"/>
    </row>
    <row r="257" spans="5:20" ht="16.5">
      <c r="E257" s="115"/>
      <c r="F257" s="115"/>
      <c r="G257" s="115"/>
      <c r="H257" s="115"/>
      <c r="I257" s="115"/>
      <c r="J257" s="115"/>
      <c r="K257" s="115"/>
      <c r="L257" s="115"/>
      <c r="M257" s="115"/>
      <c r="N257" s="116"/>
      <c r="O257" s="116"/>
      <c r="P257" s="116"/>
      <c r="Q257" s="115"/>
      <c r="R257" s="116"/>
      <c r="S257" s="115"/>
      <c r="T257" s="116"/>
    </row>
    <row r="258" spans="5:20" ht="16.5">
      <c r="E258" s="115"/>
      <c r="F258" s="115"/>
      <c r="G258" s="115"/>
      <c r="H258" s="115"/>
      <c r="I258" s="115"/>
      <c r="J258" s="115"/>
      <c r="K258" s="115"/>
      <c r="L258" s="115"/>
      <c r="M258" s="115"/>
      <c r="N258" s="116"/>
      <c r="O258" s="116"/>
      <c r="P258" s="116"/>
      <c r="Q258" s="115"/>
      <c r="R258" s="116"/>
      <c r="S258" s="115"/>
      <c r="T258" s="116"/>
    </row>
    <row r="259" spans="5:20" ht="16.5">
      <c r="E259" s="115"/>
      <c r="F259" s="115"/>
      <c r="G259" s="115"/>
      <c r="H259" s="115"/>
      <c r="I259" s="115"/>
      <c r="J259" s="115"/>
      <c r="K259" s="115"/>
      <c r="L259" s="115"/>
      <c r="M259" s="115"/>
      <c r="N259" s="116"/>
      <c r="O259" s="116"/>
      <c r="P259" s="116"/>
      <c r="Q259" s="115"/>
      <c r="R259" s="116"/>
      <c r="S259" s="115"/>
      <c r="T259" s="116"/>
    </row>
    <row r="260" spans="5:20" ht="16.5">
      <c r="E260" s="115"/>
      <c r="F260" s="115"/>
      <c r="G260" s="115"/>
      <c r="H260" s="115"/>
      <c r="I260" s="115"/>
      <c r="J260" s="115"/>
      <c r="K260" s="115"/>
      <c r="L260" s="115"/>
      <c r="M260" s="115"/>
      <c r="N260" s="116"/>
      <c r="O260" s="116"/>
      <c r="P260" s="116"/>
      <c r="Q260" s="115"/>
      <c r="R260" s="116"/>
      <c r="S260" s="115"/>
      <c r="T260" s="116"/>
    </row>
    <row r="261" spans="5:20" ht="16.5">
      <c r="E261" s="115"/>
      <c r="F261" s="115"/>
      <c r="G261" s="115"/>
      <c r="H261" s="115"/>
      <c r="I261" s="115"/>
      <c r="J261" s="115"/>
      <c r="K261" s="115"/>
      <c r="L261" s="115"/>
      <c r="M261" s="115"/>
      <c r="N261" s="116"/>
      <c r="O261" s="116"/>
      <c r="P261" s="116"/>
      <c r="Q261" s="115"/>
      <c r="R261" s="116"/>
      <c r="S261" s="115"/>
      <c r="T261" s="116"/>
    </row>
    <row r="262" spans="5:20" ht="16.5">
      <c r="E262" s="115"/>
      <c r="F262" s="115"/>
      <c r="G262" s="115"/>
      <c r="H262" s="115"/>
      <c r="I262" s="115"/>
      <c r="J262" s="115"/>
      <c r="K262" s="115"/>
      <c r="L262" s="115"/>
      <c r="M262" s="115"/>
      <c r="N262" s="116"/>
      <c r="O262" s="116"/>
      <c r="P262" s="116"/>
      <c r="Q262" s="115"/>
      <c r="R262" s="116"/>
      <c r="S262" s="115"/>
      <c r="T262" s="116"/>
    </row>
    <row r="263" spans="5:20" ht="16.5">
      <c r="E263" s="115"/>
      <c r="F263" s="115"/>
      <c r="G263" s="115"/>
      <c r="H263" s="115"/>
      <c r="I263" s="115"/>
      <c r="J263" s="115"/>
      <c r="K263" s="115"/>
      <c r="L263" s="115"/>
      <c r="M263" s="115"/>
      <c r="N263" s="116"/>
      <c r="O263" s="116"/>
      <c r="P263" s="116"/>
      <c r="Q263" s="115"/>
      <c r="R263" s="116"/>
      <c r="S263" s="115"/>
      <c r="T263" s="116"/>
    </row>
    <row r="264" spans="5:20" ht="16.5">
      <c r="E264" s="115"/>
      <c r="F264" s="115"/>
      <c r="G264" s="115"/>
      <c r="H264" s="115"/>
      <c r="I264" s="115"/>
      <c r="J264" s="115"/>
      <c r="K264" s="115"/>
      <c r="L264" s="115"/>
      <c r="M264" s="115"/>
      <c r="N264" s="116"/>
      <c r="O264" s="116"/>
      <c r="P264" s="116"/>
      <c r="Q264" s="115"/>
      <c r="R264" s="116"/>
      <c r="S264" s="115"/>
      <c r="T264" s="116"/>
    </row>
    <row r="265" spans="5:20" ht="16.5">
      <c r="E265" s="115"/>
      <c r="F265" s="115"/>
      <c r="G265" s="115"/>
      <c r="H265" s="115"/>
      <c r="I265" s="115"/>
      <c r="J265" s="115"/>
      <c r="K265" s="115"/>
      <c r="L265" s="115"/>
      <c r="M265" s="115"/>
      <c r="N265" s="116"/>
      <c r="O265" s="116"/>
      <c r="P265" s="116"/>
      <c r="Q265" s="115"/>
      <c r="R265" s="116"/>
      <c r="S265" s="115"/>
      <c r="T265" s="116"/>
    </row>
    <row r="266" spans="5:20" ht="16.5">
      <c r="E266" s="115"/>
      <c r="F266" s="115"/>
      <c r="G266" s="115"/>
      <c r="H266" s="115"/>
      <c r="I266" s="115"/>
      <c r="J266" s="115"/>
      <c r="K266" s="115"/>
      <c r="L266" s="115"/>
      <c r="M266" s="115"/>
      <c r="N266" s="116"/>
      <c r="O266" s="116"/>
      <c r="P266" s="116"/>
      <c r="Q266" s="115"/>
      <c r="R266" s="116"/>
      <c r="S266" s="115"/>
      <c r="T266" s="116"/>
    </row>
    <row r="267" spans="5:20" ht="16.5">
      <c r="E267" s="115"/>
      <c r="F267" s="115"/>
      <c r="G267" s="115"/>
      <c r="H267" s="115"/>
      <c r="I267" s="115"/>
      <c r="J267" s="115"/>
      <c r="K267" s="115"/>
      <c r="L267" s="115"/>
      <c r="M267" s="115"/>
      <c r="N267" s="116"/>
      <c r="O267" s="116"/>
      <c r="P267" s="116"/>
      <c r="Q267" s="115"/>
      <c r="R267" s="116"/>
      <c r="S267" s="115"/>
      <c r="T267" s="116"/>
    </row>
    <row r="268" spans="5:20" ht="16.5">
      <c r="E268" s="115"/>
      <c r="F268" s="115"/>
      <c r="G268" s="115"/>
      <c r="H268" s="115"/>
      <c r="I268" s="115"/>
      <c r="J268" s="115"/>
      <c r="K268" s="115"/>
      <c r="L268" s="115"/>
      <c r="M268" s="115"/>
      <c r="N268" s="116"/>
      <c r="O268" s="116"/>
      <c r="P268" s="116"/>
      <c r="Q268" s="115"/>
      <c r="R268" s="116"/>
      <c r="S268" s="115"/>
      <c r="T268" s="116"/>
    </row>
    <row r="269" spans="5:20" ht="16.5">
      <c r="E269" s="115"/>
      <c r="F269" s="115"/>
      <c r="G269" s="115"/>
      <c r="H269" s="115"/>
      <c r="I269" s="115"/>
      <c r="J269" s="115"/>
      <c r="K269" s="115"/>
      <c r="L269" s="115"/>
      <c r="M269" s="115"/>
      <c r="N269" s="116"/>
      <c r="O269" s="116"/>
      <c r="P269" s="116"/>
      <c r="Q269" s="115"/>
      <c r="R269" s="116"/>
      <c r="S269" s="115"/>
      <c r="T269" s="116"/>
    </row>
    <row r="270" spans="5:20" ht="16.5">
      <c r="E270" s="115"/>
      <c r="F270" s="115"/>
      <c r="G270" s="115"/>
      <c r="H270" s="115"/>
      <c r="I270" s="115"/>
      <c r="J270" s="115"/>
      <c r="K270" s="115"/>
      <c r="L270" s="115"/>
      <c r="M270" s="115"/>
      <c r="N270" s="116"/>
      <c r="O270" s="116"/>
      <c r="P270" s="116"/>
      <c r="Q270" s="115"/>
      <c r="R270" s="116"/>
      <c r="S270" s="115"/>
      <c r="T270" s="116"/>
    </row>
    <row r="271" spans="5:20" ht="16.5">
      <c r="E271" s="115"/>
      <c r="F271" s="115"/>
      <c r="G271" s="115"/>
      <c r="H271" s="115"/>
      <c r="I271" s="115"/>
      <c r="J271" s="115"/>
      <c r="K271" s="115"/>
      <c r="L271" s="115"/>
      <c r="M271" s="115"/>
      <c r="N271" s="116"/>
      <c r="O271" s="116"/>
      <c r="P271" s="116"/>
      <c r="Q271" s="115"/>
      <c r="R271" s="116"/>
      <c r="S271" s="115"/>
      <c r="T271" s="116"/>
    </row>
    <row r="272" spans="5:20" ht="16.5">
      <c r="E272" s="115"/>
      <c r="F272" s="115"/>
      <c r="G272" s="115"/>
      <c r="H272" s="115"/>
      <c r="I272" s="115"/>
      <c r="J272" s="115"/>
      <c r="K272" s="115"/>
      <c r="L272" s="115"/>
      <c r="M272" s="115"/>
      <c r="N272" s="116"/>
      <c r="O272" s="116"/>
      <c r="P272" s="116"/>
      <c r="Q272" s="115"/>
      <c r="R272" s="116"/>
      <c r="S272" s="115"/>
      <c r="T272" s="116"/>
    </row>
    <row r="273" spans="5:20" ht="16.5">
      <c r="E273" s="115"/>
      <c r="F273" s="115"/>
      <c r="G273" s="115"/>
      <c r="H273" s="115"/>
      <c r="I273" s="115"/>
      <c r="J273" s="115"/>
      <c r="K273" s="115"/>
      <c r="L273" s="115"/>
      <c r="M273" s="115"/>
      <c r="N273" s="116"/>
      <c r="O273" s="116"/>
      <c r="P273" s="116"/>
      <c r="Q273" s="115"/>
      <c r="R273" s="116"/>
      <c r="S273" s="115"/>
      <c r="T273" s="116"/>
    </row>
    <row r="274" spans="5:20" ht="16.5">
      <c r="E274" s="115"/>
      <c r="F274" s="115"/>
      <c r="G274" s="115"/>
      <c r="H274" s="115"/>
      <c r="I274" s="115"/>
      <c r="J274" s="115"/>
      <c r="K274" s="115"/>
      <c r="L274" s="115"/>
      <c r="M274" s="115"/>
      <c r="N274" s="116"/>
      <c r="O274" s="116"/>
      <c r="P274" s="116"/>
      <c r="Q274" s="115"/>
      <c r="R274" s="116"/>
      <c r="S274" s="115"/>
      <c r="T274" s="116"/>
    </row>
    <row r="275" spans="5:20" ht="16.5">
      <c r="E275" s="115"/>
      <c r="F275" s="115"/>
      <c r="G275" s="115"/>
      <c r="H275" s="115"/>
      <c r="I275" s="115"/>
      <c r="J275" s="115"/>
      <c r="K275" s="115"/>
      <c r="L275" s="115"/>
      <c r="M275" s="115"/>
      <c r="N275" s="116"/>
      <c r="O275" s="116"/>
      <c r="P275" s="116"/>
      <c r="Q275" s="115"/>
      <c r="R275" s="116"/>
      <c r="S275" s="115"/>
      <c r="T275" s="116"/>
    </row>
    <row r="276" spans="5:20" ht="16.5">
      <c r="E276" s="115"/>
      <c r="F276" s="115"/>
      <c r="G276" s="115"/>
      <c r="H276" s="115"/>
      <c r="I276" s="115"/>
      <c r="J276" s="115"/>
      <c r="K276" s="115"/>
      <c r="L276" s="115"/>
      <c r="M276" s="115"/>
      <c r="N276" s="116"/>
      <c r="O276" s="116"/>
      <c r="P276" s="116"/>
      <c r="Q276" s="115"/>
      <c r="R276" s="116"/>
      <c r="S276" s="115"/>
      <c r="T276" s="116"/>
    </row>
    <row r="277" spans="5:20" ht="16.5">
      <c r="E277" s="115"/>
      <c r="F277" s="115"/>
      <c r="G277" s="115"/>
      <c r="H277" s="115"/>
      <c r="I277" s="115"/>
      <c r="J277" s="115"/>
      <c r="K277" s="115"/>
      <c r="L277" s="115"/>
      <c r="M277" s="115"/>
      <c r="N277" s="116"/>
      <c r="O277" s="116"/>
      <c r="P277" s="116"/>
      <c r="Q277" s="115"/>
      <c r="R277" s="116"/>
      <c r="S277" s="115"/>
      <c r="T277" s="116"/>
    </row>
    <row r="278" spans="5:20" ht="16.5">
      <c r="E278" s="115"/>
      <c r="F278" s="115"/>
      <c r="G278" s="115"/>
      <c r="H278" s="115"/>
      <c r="I278" s="115"/>
      <c r="J278" s="115"/>
      <c r="K278" s="115"/>
      <c r="L278" s="115"/>
      <c r="M278" s="115"/>
      <c r="N278" s="116"/>
      <c r="O278" s="116"/>
      <c r="P278" s="116"/>
      <c r="Q278" s="115"/>
      <c r="R278" s="116"/>
      <c r="S278" s="115"/>
      <c r="T278" s="116"/>
    </row>
    <row r="279" spans="5:20" ht="16.5">
      <c r="E279" s="115"/>
      <c r="F279" s="115"/>
      <c r="G279" s="115"/>
      <c r="H279" s="115"/>
      <c r="I279" s="115"/>
      <c r="J279" s="115"/>
      <c r="K279" s="115"/>
      <c r="L279" s="115"/>
      <c r="M279" s="115"/>
      <c r="N279" s="116"/>
      <c r="O279" s="116"/>
      <c r="P279" s="116"/>
      <c r="Q279" s="115"/>
      <c r="R279" s="116"/>
      <c r="S279" s="115"/>
      <c r="T279" s="116"/>
    </row>
    <row r="280" spans="5:20" ht="16.5">
      <c r="E280" s="115"/>
      <c r="F280" s="115"/>
      <c r="G280" s="115"/>
      <c r="H280" s="115"/>
      <c r="I280" s="115"/>
      <c r="J280" s="115"/>
      <c r="K280" s="115"/>
      <c r="L280" s="115"/>
      <c r="M280" s="115"/>
      <c r="N280" s="116"/>
      <c r="O280" s="116"/>
      <c r="P280" s="116"/>
      <c r="Q280" s="115"/>
      <c r="R280" s="116"/>
      <c r="S280" s="115"/>
      <c r="T280" s="116"/>
    </row>
    <row r="281" spans="5:20" ht="16.5">
      <c r="E281" s="115"/>
      <c r="F281" s="115"/>
      <c r="G281" s="115"/>
      <c r="H281" s="115"/>
      <c r="I281" s="115"/>
      <c r="J281" s="115"/>
      <c r="K281" s="115"/>
      <c r="L281" s="115"/>
      <c r="M281" s="115"/>
      <c r="N281" s="116"/>
      <c r="O281" s="116"/>
      <c r="P281" s="116"/>
      <c r="Q281" s="115"/>
      <c r="R281" s="116"/>
      <c r="S281" s="115"/>
      <c r="T281" s="116"/>
    </row>
    <row r="282" spans="5:20" ht="16.5">
      <c r="E282" s="115"/>
      <c r="F282" s="115"/>
      <c r="G282" s="115"/>
      <c r="H282" s="115"/>
      <c r="I282" s="115"/>
      <c r="J282" s="115"/>
      <c r="K282" s="115"/>
      <c r="L282" s="115"/>
      <c r="M282" s="115"/>
      <c r="N282" s="116"/>
      <c r="O282" s="116"/>
      <c r="P282" s="116"/>
      <c r="Q282" s="115"/>
      <c r="R282" s="116"/>
      <c r="S282" s="115"/>
      <c r="T282" s="116"/>
    </row>
    <row r="283" spans="5:20" ht="16.5">
      <c r="E283" s="115"/>
      <c r="F283" s="115"/>
      <c r="G283" s="115"/>
      <c r="H283" s="115"/>
      <c r="I283" s="115"/>
      <c r="J283" s="115"/>
      <c r="K283" s="115"/>
      <c r="L283" s="115"/>
      <c r="M283" s="115"/>
      <c r="N283" s="116"/>
      <c r="O283" s="116"/>
      <c r="P283" s="116"/>
      <c r="Q283" s="115"/>
      <c r="R283" s="116"/>
      <c r="S283" s="115"/>
      <c r="T283" s="116"/>
    </row>
    <row r="284" spans="5:20" ht="16.5">
      <c r="E284" s="115"/>
      <c r="F284" s="115"/>
      <c r="G284" s="115"/>
      <c r="H284" s="115"/>
      <c r="I284" s="115"/>
      <c r="J284" s="115"/>
      <c r="K284" s="115"/>
      <c r="L284" s="115"/>
      <c r="M284" s="115"/>
      <c r="N284" s="116"/>
      <c r="O284" s="116"/>
      <c r="P284" s="116"/>
      <c r="Q284" s="115"/>
      <c r="R284" s="116"/>
      <c r="S284" s="115"/>
      <c r="T284" s="116"/>
    </row>
    <row r="285" spans="5:20" ht="16.5">
      <c r="E285" s="115"/>
      <c r="F285" s="115"/>
      <c r="G285" s="115"/>
      <c r="H285" s="115"/>
      <c r="I285" s="115"/>
      <c r="J285" s="115"/>
      <c r="K285" s="115"/>
      <c r="L285" s="115"/>
      <c r="M285" s="115"/>
      <c r="N285" s="116"/>
      <c r="O285" s="116"/>
      <c r="P285" s="116"/>
      <c r="Q285" s="115"/>
      <c r="R285" s="116"/>
      <c r="S285" s="115"/>
      <c r="T285" s="116"/>
    </row>
    <row r="286" spans="5:20" ht="16.5">
      <c r="E286" s="115"/>
      <c r="F286" s="115"/>
      <c r="G286" s="115"/>
      <c r="H286" s="115"/>
      <c r="I286" s="115"/>
      <c r="J286" s="115"/>
      <c r="K286" s="115"/>
      <c r="L286" s="115"/>
      <c r="M286" s="115"/>
      <c r="N286" s="116"/>
      <c r="O286" s="116"/>
      <c r="P286" s="116"/>
      <c r="Q286" s="115"/>
      <c r="R286" s="116"/>
      <c r="S286" s="115"/>
      <c r="T286" s="116"/>
    </row>
    <row r="287" spans="5:20" ht="16.5">
      <c r="E287" s="115"/>
      <c r="F287" s="115"/>
      <c r="G287" s="115"/>
      <c r="H287" s="115"/>
      <c r="I287" s="115"/>
      <c r="J287" s="115"/>
      <c r="K287" s="115"/>
      <c r="L287" s="115"/>
      <c r="M287" s="115"/>
      <c r="N287" s="116"/>
      <c r="O287" s="116"/>
      <c r="P287" s="116"/>
      <c r="Q287" s="115"/>
      <c r="R287" s="116"/>
      <c r="S287" s="115"/>
      <c r="T287" s="116"/>
    </row>
    <row r="288" spans="5:20" ht="16.5">
      <c r="E288" s="115"/>
      <c r="F288" s="115"/>
      <c r="G288" s="115"/>
      <c r="H288" s="115"/>
      <c r="I288" s="115"/>
      <c r="J288" s="115"/>
      <c r="K288" s="115"/>
      <c r="L288" s="115"/>
      <c r="M288" s="115"/>
      <c r="N288" s="116"/>
      <c r="O288" s="116"/>
      <c r="P288" s="116"/>
      <c r="Q288" s="115"/>
      <c r="R288" s="116"/>
      <c r="S288" s="115"/>
      <c r="T288" s="116"/>
    </row>
    <row r="289" spans="5:20" ht="16.5">
      <c r="E289" s="115"/>
      <c r="F289" s="115"/>
      <c r="G289" s="115"/>
      <c r="H289" s="115"/>
      <c r="I289" s="115"/>
      <c r="J289" s="115"/>
      <c r="K289" s="115"/>
      <c r="L289" s="115"/>
      <c r="M289" s="115"/>
      <c r="N289" s="116"/>
      <c r="O289" s="116"/>
      <c r="P289" s="116"/>
      <c r="Q289" s="115"/>
      <c r="R289" s="116"/>
      <c r="S289" s="115"/>
      <c r="T289" s="116"/>
    </row>
    <row r="290" spans="5:20" ht="16.5">
      <c r="E290" s="115"/>
      <c r="F290" s="115"/>
      <c r="G290" s="115"/>
      <c r="H290" s="115"/>
      <c r="I290" s="115"/>
      <c r="J290" s="115"/>
      <c r="K290" s="115"/>
      <c r="L290" s="115"/>
      <c r="M290" s="115"/>
      <c r="N290" s="116"/>
      <c r="O290" s="116"/>
      <c r="P290" s="116"/>
      <c r="Q290" s="115"/>
      <c r="R290" s="116"/>
      <c r="S290" s="115"/>
      <c r="T290" s="116"/>
    </row>
    <row r="291" spans="5:20" ht="16.5">
      <c r="E291" s="115"/>
      <c r="F291" s="115"/>
      <c r="G291" s="115"/>
      <c r="H291" s="115"/>
      <c r="I291" s="115"/>
      <c r="J291" s="115"/>
      <c r="K291" s="115"/>
      <c r="L291" s="115"/>
      <c r="M291" s="115"/>
      <c r="N291" s="116"/>
      <c r="O291" s="116"/>
      <c r="P291" s="116"/>
      <c r="Q291" s="115"/>
      <c r="R291" s="116"/>
      <c r="S291" s="115"/>
      <c r="T291" s="116"/>
    </row>
    <row r="292" spans="5:20" ht="16.5">
      <c r="E292" s="115"/>
      <c r="F292" s="115"/>
      <c r="G292" s="115"/>
      <c r="H292" s="115"/>
      <c r="I292" s="115"/>
      <c r="J292" s="115"/>
      <c r="K292" s="115"/>
      <c r="L292" s="115"/>
      <c r="M292" s="115"/>
      <c r="N292" s="116"/>
      <c r="O292" s="116"/>
      <c r="P292" s="116"/>
      <c r="Q292" s="115"/>
      <c r="R292" s="116"/>
      <c r="S292" s="115"/>
      <c r="T292" s="116"/>
    </row>
    <row r="293" spans="5:20" ht="16.5">
      <c r="E293" s="115"/>
      <c r="F293" s="115"/>
      <c r="G293" s="115"/>
      <c r="H293" s="115"/>
      <c r="I293" s="115"/>
      <c r="J293" s="115"/>
      <c r="K293" s="115"/>
      <c r="L293" s="115"/>
      <c r="M293" s="115"/>
      <c r="N293" s="116"/>
      <c r="O293" s="116"/>
      <c r="P293" s="116"/>
      <c r="Q293" s="115"/>
      <c r="R293" s="116"/>
      <c r="S293" s="115"/>
      <c r="T293" s="116"/>
    </row>
    <row r="294" spans="5:20" ht="16.5">
      <c r="E294" s="115"/>
      <c r="F294" s="115"/>
      <c r="G294" s="115"/>
      <c r="H294" s="115"/>
      <c r="I294" s="115"/>
      <c r="J294" s="115"/>
      <c r="K294" s="115"/>
      <c r="L294" s="115"/>
      <c r="M294" s="115"/>
      <c r="N294" s="116"/>
      <c r="O294" s="116"/>
      <c r="P294" s="116"/>
      <c r="Q294" s="115"/>
      <c r="R294" s="116"/>
      <c r="S294" s="115"/>
      <c r="T294" s="116"/>
    </row>
    <row r="295" spans="5:20" ht="16.5">
      <c r="E295" s="115"/>
      <c r="F295" s="115"/>
      <c r="G295" s="115"/>
      <c r="H295" s="115"/>
      <c r="I295" s="115"/>
      <c r="J295" s="115"/>
      <c r="K295" s="115"/>
      <c r="L295" s="115"/>
      <c r="M295" s="115"/>
      <c r="N295" s="116"/>
      <c r="O295" s="116"/>
      <c r="P295" s="116"/>
      <c r="Q295" s="115"/>
      <c r="R295" s="116"/>
      <c r="S295" s="115"/>
      <c r="T295" s="116"/>
    </row>
    <row r="296" spans="5:20" ht="16.5">
      <c r="E296" s="115"/>
      <c r="F296" s="115"/>
      <c r="G296" s="115"/>
      <c r="H296" s="115"/>
      <c r="I296" s="115"/>
      <c r="J296" s="115"/>
      <c r="K296" s="115"/>
      <c r="L296" s="115"/>
      <c r="M296" s="115"/>
      <c r="N296" s="116"/>
      <c r="O296" s="116"/>
      <c r="P296" s="116"/>
      <c r="Q296" s="115"/>
      <c r="R296" s="116"/>
      <c r="S296" s="115"/>
      <c r="T296" s="116"/>
    </row>
    <row r="297" spans="5:20" ht="16.5">
      <c r="E297" s="115"/>
      <c r="F297" s="115"/>
      <c r="G297" s="115"/>
      <c r="H297" s="115"/>
      <c r="I297" s="115"/>
      <c r="J297" s="115"/>
      <c r="K297" s="115"/>
      <c r="L297" s="115"/>
      <c r="M297" s="115"/>
      <c r="N297" s="116"/>
      <c r="O297" s="116"/>
      <c r="P297" s="116"/>
      <c r="Q297" s="115"/>
      <c r="R297" s="116"/>
      <c r="S297" s="115"/>
      <c r="T297" s="116"/>
    </row>
    <row r="298" spans="5:20" ht="16.5">
      <c r="E298" s="115"/>
      <c r="F298" s="115"/>
      <c r="G298" s="115"/>
      <c r="H298" s="115"/>
      <c r="I298" s="115"/>
      <c r="J298" s="115"/>
      <c r="K298" s="115"/>
      <c r="L298" s="115"/>
      <c r="M298" s="115"/>
      <c r="N298" s="116"/>
      <c r="O298" s="116"/>
      <c r="P298" s="116"/>
      <c r="Q298" s="115"/>
      <c r="R298" s="116"/>
      <c r="S298" s="115"/>
      <c r="T298" s="116"/>
    </row>
    <row r="299" spans="5:20" ht="16.5">
      <c r="E299" s="115"/>
      <c r="F299" s="115"/>
      <c r="G299" s="115"/>
      <c r="H299" s="115"/>
      <c r="I299" s="115"/>
      <c r="J299" s="115"/>
      <c r="K299" s="115"/>
      <c r="L299" s="115"/>
      <c r="M299" s="115"/>
      <c r="N299" s="116"/>
      <c r="O299" s="116"/>
      <c r="P299" s="116"/>
      <c r="Q299" s="115"/>
      <c r="R299" s="116"/>
      <c r="S299" s="115"/>
      <c r="T299" s="116"/>
    </row>
    <row r="300" spans="5:20" ht="16.5">
      <c r="E300" s="115"/>
      <c r="F300" s="115"/>
      <c r="G300" s="115"/>
      <c r="H300" s="115"/>
      <c r="I300" s="115"/>
      <c r="J300" s="115"/>
      <c r="K300" s="115"/>
      <c r="L300" s="115"/>
      <c r="M300" s="115"/>
      <c r="N300" s="116"/>
      <c r="O300" s="116"/>
      <c r="P300" s="116"/>
      <c r="Q300" s="115"/>
      <c r="R300" s="116"/>
      <c r="S300" s="115"/>
      <c r="T300" s="116"/>
    </row>
    <row r="301" spans="5:20" ht="16.5">
      <c r="E301" s="115"/>
      <c r="F301" s="115"/>
      <c r="G301" s="115"/>
      <c r="H301" s="115"/>
      <c r="I301" s="115"/>
      <c r="J301" s="115"/>
      <c r="K301" s="115"/>
      <c r="L301" s="115"/>
      <c r="M301" s="115"/>
      <c r="N301" s="116"/>
      <c r="O301" s="116"/>
      <c r="P301" s="116"/>
      <c r="Q301" s="115"/>
      <c r="R301" s="116"/>
      <c r="S301" s="115"/>
      <c r="T301" s="116"/>
    </row>
    <row r="302" spans="5:20" ht="16.5">
      <c r="E302" s="115"/>
      <c r="F302" s="115"/>
      <c r="G302" s="115"/>
      <c r="H302" s="115"/>
      <c r="I302" s="115"/>
      <c r="J302" s="115"/>
      <c r="K302" s="115"/>
      <c r="L302" s="115"/>
      <c r="M302" s="115"/>
      <c r="N302" s="116"/>
      <c r="O302" s="116"/>
      <c r="P302" s="116"/>
      <c r="Q302" s="115"/>
      <c r="R302" s="116"/>
      <c r="S302" s="115"/>
      <c r="T302" s="116"/>
    </row>
    <row r="303" spans="5:20" ht="16.5">
      <c r="E303" s="115"/>
      <c r="F303" s="115"/>
      <c r="G303" s="115"/>
      <c r="H303" s="115"/>
      <c r="I303" s="115"/>
      <c r="J303" s="115"/>
      <c r="K303" s="115"/>
      <c r="L303" s="115"/>
      <c r="M303" s="115"/>
      <c r="N303" s="116"/>
      <c r="O303" s="116"/>
      <c r="P303" s="116"/>
      <c r="Q303" s="115"/>
      <c r="R303" s="116"/>
      <c r="S303" s="115"/>
      <c r="T303" s="116"/>
    </row>
    <row r="304" spans="5:20" ht="16.5">
      <c r="E304" s="115"/>
      <c r="F304" s="115"/>
      <c r="G304" s="115"/>
      <c r="H304" s="115"/>
      <c r="I304" s="115"/>
      <c r="J304" s="115"/>
      <c r="K304" s="115"/>
      <c r="L304" s="115"/>
      <c r="M304" s="115"/>
      <c r="N304" s="116"/>
      <c r="O304" s="116"/>
      <c r="P304" s="116"/>
      <c r="Q304" s="115"/>
      <c r="R304" s="116"/>
      <c r="S304" s="115"/>
      <c r="T304" s="116"/>
    </row>
    <row r="305" spans="5:20" ht="16.5">
      <c r="E305" s="115"/>
      <c r="F305" s="115"/>
      <c r="G305" s="115"/>
      <c r="H305" s="115"/>
      <c r="I305" s="115"/>
      <c r="J305" s="115"/>
      <c r="K305" s="115"/>
      <c r="L305" s="115"/>
      <c r="M305" s="115"/>
      <c r="N305" s="116"/>
      <c r="O305" s="116"/>
      <c r="P305" s="116"/>
      <c r="Q305" s="115"/>
      <c r="R305" s="116"/>
      <c r="S305" s="115"/>
      <c r="T305" s="116"/>
    </row>
    <row r="306" spans="5:20" ht="16.5">
      <c r="E306" s="115"/>
      <c r="F306" s="115"/>
      <c r="G306" s="115"/>
      <c r="H306" s="115"/>
      <c r="I306" s="115"/>
      <c r="J306" s="115"/>
      <c r="K306" s="115"/>
      <c r="L306" s="115"/>
      <c r="M306" s="115"/>
      <c r="N306" s="116"/>
      <c r="O306" s="116"/>
      <c r="P306" s="116"/>
      <c r="Q306" s="115"/>
      <c r="R306" s="116"/>
      <c r="S306" s="115"/>
      <c r="T306" s="116"/>
    </row>
    <row r="307" spans="5:20" ht="16.5">
      <c r="E307" s="115"/>
      <c r="F307" s="115"/>
      <c r="G307" s="115"/>
      <c r="H307" s="115"/>
      <c r="I307" s="115"/>
      <c r="J307" s="115"/>
      <c r="K307" s="115"/>
      <c r="L307" s="115"/>
      <c r="M307" s="115"/>
      <c r="N307" s="116"/>
      <c r="O307" s="116"/>
      <c r="P307" s="116"/>
      <c r="Q307" s="115"/>
      <c r="R307" s="116"/>
      <c r="S307" s="115"/>
      <c r="T307" s="116"/>
    </row>
    <row r="308" spans="5:20" ht="16.5">
      <c r="E308" s="115"/>
      <c r="F308" s="115"/>
      <c r="G308" s="115"/>
      <c r="H308" s="115"/>
      <c r="I308" s="115"/>
      <c r="J308" s="115"/>
      <c r="K308" s="115"/>
      <c r="L308" s="115"/>
      <c r="M308" s="115"/>
      <c r="N308" s="116"/>
      <c r="O308" s="116"/>
      <c r="P308" s="116"/>
      <c r="Q308" s="115"/>
      <c r="R308" s="116"/>
      <c r="S308" s="115"/>
      <c r="T308" s="116"/>
    </row>
    <row r="309" spans="5:20" ht="16.5">
      <c r="E309" s="115"/>
      <c r="F309" s="115"/>
      <c r="G309" s="115"/>
      <c r="H309" s="115"/>
      <c r="I309" s="115"/>
      <c r="J309" s="115"/>
      <c r="K309" s="115"/>
      <c r="L309" s="115"/>
      <c r="M309" s="115"/>
      <c r="N309" s="116"/>
      <c r="O309" s="116"/>
      <c r="P309" s="116"/>
      <c r="Q309" s="115"/>
      <c r="R309" s="116"/>
      <c r="S309" s="115"/>
      <c r="T309" s="116"/>
    </row>
    <row r="310" spans="5:20" ht="16.5">
      <c r="E310" s="115"/>
      <c r="F310" s="115"/>
      <c r="G310" s="115"/>
      <c r="H310" s="115"/>
      <c r="I310" s="115"/>
      <c r="J310" s="115"/>
      <c r="K310" s="115"/>
      <c r="L310" s="115"/>
      <c r="M310" s="115"/>
      <c r="N310" s="116"/>
      <c r="O310" s="116"/>
      <c r="P310" s="116"/>
      <c r="Q310" s="115"/>
      <c r="R310" s="116"/>
      <c r="S310" s="115"/>
      <c r="T310" s="116"/>
    </row>
    <row r="311" spans="5:20" ht="16.5">
      <c r="E311" s="115"/>
      <c r="F311" s="115"/>
      <c r="G311" s="115"/>
      <c r="H311" s="115"/>
      <c r="I311" s="115"/>
      <c r="J311" s="115"/>
      <c r="K311" s="115"/>
      <c r="L311" s="115"/>
      <c r="M311" s="115"/>
      <c r="N311" s="116"/>
      <c r="O311" s="116"/>
      <c r="P311" s="116"/>
      <c r="Q311" s="115"/>
      <c r="R311" s="116"/>
      <c r="S311" s="115"/>
      <c r="T311" s="116"/>
    </row>
    <row r="312" spans="5:20" ht="16.5">
      <c r="E312" s="115"/>
      <c r="F312" s="115"/>
      <c r="G312" s="115"/>
      <c r="H312" s="115"/>
      <c r="I312" s="115"/>
      <c r="J312" s="115"/>
      <c r="K312" s="115"/>
      <c r="L312" s="115"/>
      <c r="M312" s="115"/>
      <c r="N312" s="116"/>
      <c r="O312" s="116"/>
      <c r="P312" s="116"/>
      <c r="Q312" s="115"/>
      <c r="R312" s="116"/>
      <c r="S312" s="115"/>
      <c r="T312" s="116"/>
    </row>
    <row r="313" spans="5:20" ht="16.5">
      <c r="E313" s="115"/>
      <c r="F313" s="115"/>
      <c r="G313" s="115"/>
      <c r="H313" s="115"/>
      <c r="I313" s="115"/>
      <c r="J313" s="115"/>
      <c r="K313" s="115"/>
      <c r="L313" s="115"/>
      <c r="M313" s="115"/>
      <c r="N313" s="116"/>
      <c r="O313" s="116"/>
      <c r="P313" s="116"/>
      <c r="Q313" s="115"/>
      <c r="R313" s="116"/>
      <c r="S313" s="115"/>
      <c r="T313" s="116"/>
    </row>
    <row r="314" spans="5:20" ht="16.5">
      <c r="E314" s="115"/>
      <c r="F314" s="115"/>
      <c r="G314" s="115"/>
      <c r="H314" s="115"/>
      <c r="I314" s="115"/>
      <c r="J314" s="115"/>
      <c r="K314" s="115"/>
      <c r="L314" s="115"/>
      <c r="M314" s="115"/>
      <c r="N314" s="116"/>
      <c r="O314" s="116"/>
      <c r="P314" s="116"/>
      <c r="Q314" s="115"/>
      <c r="R314" s="116"/>
      <c r="S314" s="115"/>
      <c r="T314" s="116"/>
    </row>
    <row r="315" spans="5:20" ht="16.5">
      <c r="E315" s="115"/>
      <c r="F315" s="115"/>
      <c r="G315" s="115"/>
      <c r="H315" s="115"/>
      <c r="I315" s="115"/>
      <c r="J315" s="115"/>
      <c r="K315" s="115"/>
      <c r="L315" s="115"/>
      <c r="M315" s="115"/>
      <c r="N315" s="116"/>
      <c r="O315" s="116"/>
      <c r="P315" s="116"/>
      <c r="Q315" s="115"/>
      <c r="R315" s="116"/>
      <c r="S315" s="115"/>
      <c r="T315" s="116"/>
    </row>
    <row r="316" spans="5:20" ht="16.5">
      <c r="E316" s="115"/>
      <c r="F316" s="115"/>
      <c r="G316" s="115"/>
      <c r="H316" s="115"/>
      <c r="I316" s="115"/>
      <c r="J316" s="115"/>
      <c r="K316" s="115"/>
      <c r="L316" s="115"/>
      <c r="M316" s="115"/>
      <c r="N316" s="116"/>
      <c r="O316" s="116"/>
      <c r="P316" s="116"/>
      <c r="Q316" s="115"/>
      <c r="R316" s="116"/>
      <c r="S316" s="115"/>
      <c r="T316" s="116"/>
    </row>
    <row r="317" spans="5:20" ht="16.5">
      <c r="E317" s="115"/>
      <c r="F317" s="115"/>
      <c r="G317" s="115"/>
      <c r="H317" s="115"/>
      <c r="I317" s="115"/>
      <c r="J317" s="115"/>
      <c r="K317" s="115"/>
      <c r="L317" s="115"/>
      <c r="M317" s="115"/>
      <c r="N317" s="116"/>
      <c r="O317" s="116"/>
      <c r="P317" s="116"/>
      <c r="Q317" s="115"/>
      <c r="R317" s="116"/>
      <c r="S317" s="115"/>
      <c r="T317" s="116"/>
    </row>
    <row r="318" spans="5:20" ht="16.5">
      <c r="E318" s="115"/>
      <c r="F318" s="115"/>
      <c r="G318" s="115"/>
      <c r="H318" s="115"/>
      <c r="I318" s="115"/>
      <c r="J318" s="115"/>
      <c r="K318" s="115"/>
      <c r="L318" s="115"/>
      <c r="M318" s="115"/>
      <c r="N318" s="116"/>
      <c r="O318" s="116"/>
      <c r="P318" s="116"/>
      <c r="Q318" s="115"/>
      <c r="R318" s="116"/>
      <c r="S318" s="115"/>
      <c r="T318" s="116"/>
    </row>
    <row r="319" spans="5:20" ht="16.5">
      <c r="E319" s="115"/>
      <c r="F319" s="115"/>
      <c r="G319" s="115"/>
      <c r="H319" s="115"/>
      <c r="I319" s="115"/>
      <c r="J319" s="115"/>
      <c r="K319" s="115"/>
      <c r="L319" s="115"/>
      <c r="M319" s="115"/>
      <c r="N319" s="116"/>
      <c r="O319" s="116"/>
      <c r="P319" s="116"/>
      <c r="Q319" s="115"/>
      <c r="R319" s="116"/>
      <c r="S319" s="115"/>
      <c r="T319" s="116"/>
    </row>
    <row r="320" spans="5:20" ht="16.5">
      <c r="E320" s="115"/>
      <c r="F320" s="115"/>
      <c r="G320" s="115"/>
      <c r="H320" s="115"/>
      <c r="I320" s="115"/>
      <c r="J320" s="115"/>
      <c r="K320" s="115"/>
      <c r="L320" s="115"/>
      <c r="M320" s="115"/>
      <c r="N320" s="116"/>
      <c r="O320" s="116"/>
      <c r="P320" s="116"/>
      <c r="Q320" s="115"/>
      <c r="R320" s="116"/>
      <c r="S320" s="115"/>
      <c r="T320" s="116"/>
    </row>
    <row r="321" spans="5:20" ht="16.5">
      <c r="E321" s="115"/>
      <c r="F321" s="115"/>
      <c r="G321" s="115"/>
      <c r="H321" s="115"/>
      <c r="I321" s="115"/>
      <c r="J321" s="115"/>
      <c r="K321" s="115"/>
      <c r="L321" s="115"/>
      <c r="M321" s="115"/>
      <c r="N321" s="116"/>
      <c r="O321" s="116"/>
      <c r="P321" s="116"/>
      <c r="Q321" s="115"/>
      <c r="R321" s="116"/>
      <c r="S321" s="115"/>
      <c r="T321" s="116"/>
    </row>
    <row r="322" spans="5:20" ht="16.5">
      <c r="E322" s="115"/>
      <c r="F322" s="115"/>
      <c r="G322" s="115"/>
      <c r="H322" s="115"/>
      <c r="I322" s="115"/>
      <c r="J322" s="115"/>
      <c r="K322" s="115"/>
      <c r="L322" s="115"/>
      <c r="M322" s="115"/>
      <c r="N322" s="116"/>
      <c r="O322" s="116"/>
      <c r="P322" s="116"/>
      <c r="Q322" s="115"/>
      <c r="R322" s="116"/>
      <c r="S322" s="115"/>
      <c r="T322" s="116"/>
    </row>
    <row r="323" spans="5:20" ht="16.5">
      <c r="E323" s="115"/>
      <c r="F323" s="115"/>
      <c r="G323" s="115"/>
      <c r="H323" s="115"/>
      <c r="I323" s="115"/>
      <c r="J323" s="115"/>
      <c r="K323" s="115"/>
      <c r="L323" s="115"/>
      <c r="M323" s="115"/>
      <c r="N323" s="116"/>
      <c r="O323" s="116"/>
      <c r="P323" s="116"/>
      <c r="Q323" s="115"/>
      <c r="R323" s="116"/>
      <c r="S323" s="115"/>
      <c r="T323" s="116"/>
    </row>
    <row r="324" spans="5:20" ht="16.5">
      <c r="E324" s="115"/>
      <c r="F324" s="115"/>
      <c r="G324" s="115"/>
      <c r="H324" s="115"/>
      <c r="I324" s="115"/>
      <c r="J324" s="115"/>
      <c r="K324" s="115"/>
      <c r="L324" s="115"/>
      <c r="M324" s="115"/>
      <c r="N324" s="116"/>
      <c r="O324" s="116"/>
      <c r="P324" s="116"/>
      <c r="Q324" s="115"/>
      <c r="R324" s="116"/>
      <c r="S324" s="115"/>
      <c r="T324" s="116"/>
    </row>
    <row r="325" spans="5:20" ht="16.5">
      <c r="E325" s="115"/>
      <c r="F325" s="115"/>
      <c r="G325" s="115"/>
      <c r="H325" s="115"/>
      <c r="I325" s="115"/>
      <c r="J325" s="115"/>
      <c r="K325" s="115"/>
      <c r="L325" s="115"/>
      <c r="M325" s="115"/>
      <c r="N325" s="116"/>
      <c r="O325" s="116"/>
      <c r="P325" s="116"/>
      <c r="Q325" s="115"/>
      <c r="R325" s="116"/>
      <c r="S325" s="115"/>
      <c r="T325" s="116"/>
    </row>
    <row r="326" spans="5:20" ht="16.5">
      <c r="E326" s="115"/>
      <c r="F326" s="115"/>
      <c r="G326" s="115"/>
      <c r="H326" s="115"/>
      <c r="I326" s="115"/>
      <c r="J326" s="115"/>
      <c r="K326" s="115"/>
      <c r="L326" s="115"/>
      <c r="M326" s="115"/>
      <c r="N326" s="116"/>
      <c r="O326" s="116"/>
      <c r="P326" s="116"/>
      <c r="Q326" s="115"/>
      <c r="R326" s="116"/>
      <c r="S326" s="115"/>
      <c r="T326" s="116"/>
    </row>
    <row r="327" spans="5:20" ht="16.5">
      <c r="E327" s="115"/>
      <c r="F327" s="115"/>
      <c r="G327" s="115"/>
      <c r="H327" s="115"/>
      <c r="I327" s="115"/>
      <c r="J327" s="115"/>
      <c r="K327" s="115"/>
      <c r="L327" s="115"/>
      <c r="M327" s="115"/>
      <c r="N327" s="116"/>
      <c r="O327" s="116"/>
      <c r="P327" s="116"/>
      <c r="Q327" s="115"/>
      <c r="R327" s="116"/>
      <c r="S327" s="115"/>
      <c r="T327" s="116"/>
    </row>
    <row r="328" spans="5:20" ht="16.5">
      <c r="E328" s="115"/>
      <c r="F328" s="115"/>
      <c r="G328" s="115"/>
      <c r="H328" s="115"/>
      <c r="I328" s="115"/>
      <c r="J328" s="115"/>
      <c r="K328" s="115"/>
      <c r="L328" s="115"/>
      <c r="M328" s="115"/>
      <c r="N328" s="116"/>
      <c r="O328" s="116"/>
      <c r="P328" s="116"/>
      <c r="Q328" s="115"/>
      <c r="R328" s="116"/>
      <c r="S328" s="115"/>
      <c r="T328" s="116"/>
    </row>
    <row r="329" spans="5:20" ht="16.5">
      <c r="E329" s="115"/>
      <c r="F329" s="115"/>
      <c r="G329" s="115"/>
      <c r="H329" s="115"/>
      <c r="I329" s="115"/>
      <c r="J329" s="115"/>
      <c r="K329" s="115"/>
      <c r="L329" s="115"/>
      <c r="M329" s="115"/>
      <c r="N329" s="116"/>
      <c r="O329" s="116"/>
      <c r="P329" s="116"/>
      <c r="Q329" s="115"/>
      <c r="R329" s="116"/>
      <c r="S329" s="115"/>
      <c r="T329" s="116"/>
    </row>
    <row r="330" spans="5:20" ht="16.5">
      <c r="E330" s="115"/>
      <c r="F330" s="115"/>
      <c r="G330" s="115"/>
      <c r="H330" s="115"/>
      <c r="I330" s="115"/>
      <c r="J330" s="115"/>
      <c r="K330" s="115"/>
      <c r="L330" s="115"/>
      <c r="M330" s="115"/>
      <c r="N330" s="116"/>
      <c r="O330" s="116"/>
      <c r="P330" s="116"/>
      <c r="Q330" s="115"/>
      <c r="R330" s="116"/>
      <c r="S330" s="115"/>
      <c r="T330" s="116"/>
    </row>
    <row r="331" spans="5:20" ht="16.5">
      <c r="E331" s="115"/>
      <c r="F331" s="115"/>
      <c r="G331" s="115"/>
      <c r="H331" s="115"/>
      <c r="I331" s="115"/>
      <c r="J331" s="115"/>
      <c r="K331" s="115"/>
      <c r="L331" s="115"/>
      <c r="M331" s="115"/>
      <c r="N331" s="116"/>
      <c r="O331" s="116"/>
      <c r="P331" s="116"/>
      <c r="Q331" s="115"/>
      <c r="R331" s="116"/>
      <c r="S331" s="115"/>
      <c r="T331" s="116"/>
    </row>
    <row r="332" spans="5:20" ht="16.5">
      <c r="E332" s="115"/>
      <c r="F332" s="115"/>
      <c r="G332" s="115"/>
      <c r="H332" s="115"/>
      <c r="I332" s="115"/>
      <c r="J332" s="115"/>
      <c r="K332" s="115"/>
      <c r="L332" s="115"/>
      <c r="M332" s="115"/>
      <c r="N332" s="116"/>
      <c r="O332" s="116"/>
      <c r="P332" s="116"/>
      <c r="Q332" s="115"/>
      <c r="R332" s="116"/>
      <c r="S332" s="115"/>
      <c r="T332" s="116"/>
    </row>
    <row r="333" spans="5:20" ht="16.5">
      <c r="E333" s="115"/>
      <c r="F333" s="115"/>
      <c r="G333" s="115"/>
      <c r="H333" s="115"/>
      <c r="I333" s="115"/>
      <c r="J333" s="115"/>
      <c r="K333" s="115"/>
      <c r="L333" s="115"/>
      <c r="M333" s="115"/>
      <c r="N333" s="116"/>
      <c r="O333" s="116"/>
      <c r="P333" s="116"/>
      <c r="Q333" s="115"/>
      <c r="R333" s="116"/>
      <c r="S333" s="115"/>
      <c r="T333" s="116"/>
    </row>
    <row r="334" spans="5:20" ht="16.5">
      <c r="E334" s="115"/>
      <c r="F334" s="115"/>
      <c r="G334" s="115"/>
      <c r="H334" s="115"/>
      <c r="I334" s="115"/>
      <c r="J334" s="115"/>
      <c r="K334" s="115"/>
      <c r="L334" s="115"/>
      <c r="M334" s="115"/>
      <c r="N334" s="116"/>
      <c r="O334" s="116"/>
      <c r="P334" s="116"/>
      <c r="Q334" s="115"/>
      <c r="R334" s="116"/>
      <c r="S334" s="115"/>
      <c r="T334" s="116"/>
    </row>
    <row r="335" spans="5:20" ht="16.5">
      <c r="E335" s="115"/>
      <c r="F335" s="115"/>
      <c r="G335" s="115"/>
      <c r="H335" s="115"/>
      <c r="I335" s="115"/>
      <c r="J335" s="115"/>
      <c r="K335" s="115"/>
      <c r="L335" s="115"/>
      <c r="M335" s="115"/>
      <c r="N335" s="116"/>
      <c r="O335" s="116"/>
      <c r="P335" s="116"/>
      <c r="Q335" s="115"/>
      <c r="R335" s="116"/>
      <c r="S335" s="115"/>
      <c r="T335" s="116"/>
    </row>
    <row r="336" spans="5:20" ht="16.5">
      <c r="E336" s="115"/>
      <c r="F336" s="115"/>
      <c r="G336" s="115"/>
      <c r="H336" s="115"/>
      <c r="I336" s="115"/>
      <c r="J336" s="115"/>
      <c r="K336" s="115"/>
      <c r="L336" s="115"/>
      <c r="M336" s="115"/>
      <c r="N336" s="116"/>
      <c r="O336" s="116"/>
      <c r="P336" s="116"/>
      <c r="Q336" s="115"/>
      <c r="R336" s="116"/>
      <c r="S336" s="115"/>
      <c r="T336" s="116"/>
    </row>
    <row r="337" spans="5:20" ht="16.5">
      <c r="E337" s="115"/>
      <c r="F337" s="115"/>
      <c r="G337" s="115"/>
      <c r="H337" s="115"/>
      <c r="I337" s="115"/>
      <c r="J337" s="115"/>
      <c r="K337" s="115"/>
      <c r="L337" s="115"/>
      <c r="M337" s="115"/>
      <c r="N337" s="116"/>
      <c r="O337" s="116"/>
      <c r="P337" s="116"/>
      <c r="Q337" s="115"/>
      <c r="R337" s="116"/>
      <c r="S337" s="115"/>
      <c r="T337" s="116"/>
    </row>
    <row r="338" spans="5:20" ht="16.5">
      <c r="E338" s="115"/>
      <c r="F338" s="115"/>
      <c r="G338" s="115"/>
      <c r="H338" s="115"/>
      <c r="I338" s="115"/>
      <c r="J338" s="115"/>
      <c r="K338" s="115"/>
      <c r="L338" s="115"/>
      <c r="M338" s="115"/>
      <c r="N338" s="116"/>
      <c r="O338" s="116"/>
      <c r="P338" s="116"/>
      <c r="Q338" s="115"/>
      <c r="R338" s="116"/>
      <c r="S338" s="115"/>
      <c r="T338" s="116"/>
    </row>
    <row r="339" spans="5:20" ht="16.5">
      <c r="E339" s="115"/>
      <c r="F339" s="115"/>
      <c r="G339" s="115"/>
      <c r="H339" s="115"/>
      <c r="I339" s="115"/>
      <c r="J339" s="115"/>
      <c r="K339" s="115"/>
      <c r="L339" s="115"/>
      <c r="M339" s="115"/>
      <c r="N339" s="116"/>
      <c r="O339" s="116"/>
      <c r="P339" s="116"/>
      <c r="Q339" s="115"/>
      <c r="R339" s="116"/>
      <c r="S339" s="115"/>
      <c r="T339" s="116"/>
    </row>
    <row r="340" spans="5:20" ht="16.5">
      <c r="E340" s="115"/>
      <c r="F340" s="115"/>
      <c r="G340" s="115"/>
      <c r="H340" s="115"/>
      <c r="I340" s="115"/>
      <c r="J340" s="115"/>
      <c r="K340" s="115"/>
      <c r="L340" s="115"/>
      <c r="M340" s="115"/>
      <c r="N340" s="116"/>
      <c r="O340" s="116"/>
      <c r="P340" s="116"/>
      <c r="Q340" s="115"/>
      <c r="R340" s="116"/>
      <c r="S340" s="115"/>
      <c r="T340" s="116"/>
    </row>
    <row r="341" spans="5:20" ht="16.5">
      <c r="E341" s="115"/>
      <c r="F341" s="115"/>
      <c r="G341" s="115"/>
      <c r="H341" s="115"/>
      <c r="I341" s="115"/>
      <c r="J341" s="115"/>
      <c r="K341" s="115"/>
      <c r="L341" s="115"/>
      <c r="M341" s="115"/>
      <c r="N341" s="116"/>
      <c r="O341" s="116"/>
      <c r="P341" s="116"/>
      <c r="Q341" s="115"/>
      <c r="R341" s="116"/>
      <c r="S341" s="115"/>
      <c r="T341" s="116"/>
    </row>
    <row r="342" spans="5:20" ht="16.5">
      <c r="E342" s="115"/>
      <c r="F342" s="115"/>
      <c r="G342" s="115"/>
      <c r="H342" s="115"/>
      <c r="I342" s="115"/>
      <c r="J342" s="115"/>
      <c r="K342" s="115"/>
      <c r="L342" s="115"/>
      <c r="M342" s="115"/>
      <c r="N342" s="116"/>
      <c r="O342" s="116"/>
      <c r="P342" s="116"/>
      <c r="Q342" s="115"/>
      <c r="R342" s="116"/>
      <c r="S342" s="115"/>
      <c r="T342" s="116"/>
    </row>
    <row r="343" spans="5:20" ht="16.5">
      <c r="E343" s="115"/>
      <c r="F343" s="115"/>
      <c r="G343" s="115"/>
      <c r="H343" s="115"/>
      <c r="I343" s="115"/>
      <c r="J343" s="115"/>
      <c r="K343" s="115"/>
      <c r="L343" s="115"/>
      <c r="M343" s="115"/>
      <c r="N343" s="116"/>
      <c r="O343" s="116"/>
      <c r="P343" s="116"/>
      <c r="Q343" s="115"/>
      <c r="R343" s="116"/>
      <c r="S343" s="115"/>
      <c r="T343" s="116"/>
    </row>
    <row r="344" spans="5:20" ht="16.5">
      <c r="E344" s="115"/>
      <c r="F344" s="115"/>
      <c r="G344" s="115"/>
      <c r="H344" s="115"/>
      <c r="I344" s="115"/>
      <c r="J344" s="115"/>
      <c r="K344" s="115"/>
      <c r="L344" s="115"/>
      <c r="M344" s="115"/>
      <c r="N344" s="116"/>
      <c r="O344" s="116"/>
      <c r="P344" s="116"/>
      <c r="Q344" s="115"/>
      <c r="R344" s="116"/>
      <c r="S344" s="115"/>
      <c r="T344" s="116"/>
    </row>
    <row r="345" spans="5:20" ht="16.5">
      <c r="E345" s="115"/>
      <c r="F345" s="115"/>
      <c r="G345" s="115"/>
      <c r="H345" s="115"/>
      <c r="I345" s="115"/>
      <c r="J345" s="115"/>
      <c r="K345" s="115"/>
      <c r="L345" s="115"/>
      <c r="M345" s="115"/>
      <c r="N345" s="116"/>
      <c r="O345" s="116"/>
      <c r="P345" s="116"/>
      <c r="Q345" s="115"/>
      <c r="R345" s="116"/>
      <c r="S345" s="115"/>
      <c r="T345" s="116"/>
    </row>
    <row r="346" spans="5:20" ht="16.5">
      <c r="E346" s="115"/>
      <c r="F346" s="115"/>
      <c r="G346" s="115"/>
      <c r="H346" s="115"/>
      <c r="I346" s="115"/>
      <c r="J346" s="115"/>
      <c r="K346" s="115"/>
      <c r="L346" s="115"/>
      <c r="M346" s="115"/>
      <c r="N346" s="116"/>
      <c r="O346" s="116"/>
      <c r="P346" s="116"/>
      <c r="Q346" s="115"/>
      <c r="R346" s="116"/>
      <c r="S346" s="115"/>
      <c r="T346" s="116"/>
    </row>
    <row r="347" spans="5:20" ht="16.5">
      <c r="E347" s="115"/>
      <c r="F347" s="115"/>
      <c r="G347" s="115"/>
      <c r="H347" s="115"/>
      <c r="I347" s="115"/>
      <c r="J347" s="115"/>
      <c r="K347" s="115"/>
      <c r="L347" s="115"/>
      <c r="M347" s="115"/>
      <c r="N347" s="116"/>
      <c r="O347" s="116"/>
      <c r="P347" s="116"/>
      <c r="Q347" s="115"/>
      <c r="R347" s="116"/>
      <c r="S347" s="115"/>
      <c r="T347" s="116"/>
    </row>
    <row r="348" spans="5:20" ht="16.5">
      <c r="E348" s="115"/>
      <c r="F348" s="115"/>
      <c r="G348" s="115"/>
      <c r="H348" s="115"/>
      <c r="I348" s="115"/>
      <c r="J348" s="115"/>
      <c r="K348" s="115"/>
      <c r="L348" s="115"/>
      <c r="M348" s="115"/>
      <c r="N348" s="116"/>
      <c r="O348" s="116"/>
      <c r="P348" s="116"/>
      <c r="Q348" s="115"/>
      <c r="R348" s="116"/>
      <c r="S348" s="115"/>
      <c r="T348" s="116"/>
    </row>
    <row r="349" spans="5:20" ht="16.5">
      <c r="E349" s="115"/>
      <c r="F349" s="115"/>
      <c r="G349" s="115"/>
      <c r="H349" s="115"/>
      <c r="I349" s="115"/>
      <c r="J349" s="115"/>
      <c r="K349" s="115"/>
      <c r="L349" s="115"/>
      <c r="M349" s="115"/>
      <c r="N349" s="116"/>
      <c r="O349" s="116"/>
      <c r="P349" s="116"/>
      <c r="Q349" s="115"/>
      <c r="R349" s="116"/>
      <c r="S349" s="115"/>
      <c r="T349" s="116"/>
    </row>
    <row r="350" spans="5:20" ht="16.5">
      <c r="E350" s="115"/>
      <c r="F350" s="115"/>
      <c r="G350" s="115"/>
      <c r="H350" s="115"/>
      <c r="I350" s="115"/>
      <c r="J350" s="115"/>
      <c r="K350" s="115"/>
      <c r="L350" s="115"/>
      <c r="M350" s="115"/>
      <c r="N350" s="116"/>
      <c r="O350" s="116"/>
      <c r="P350" s="116"/>
      <c r="Q350" s="115"/>
      <c r="R350" s="116"/>
      <c r="S350" s="115"/>
      <c r="T350" s="116"/>
    </row>
    <row r="351" spans="5:20" ht="16.5">
      <c r="E351" s="115"/>
      <c r="F351" s="115"/>
      <c r="G351" s="115"/>
      <c r="H351" s="115"/>
      <c r="I351" s="115"/>
      <c r="J351" s="115"/>
      <c r="K351" s="115"/>
      <c r="L351" s="115"/>
      <c r="M351" s="115"/>
      <c r="N351" s="116"/>
      <c r="O351" s="116"/>
      <c r="P351" s="116"/>
      <c r="Q351" s="115"/>
      <c r="R351" s="116"/>
      <c r="S351" s="115"/>
      <c r="T351" s="116"/>
    </row>
    <row r="352" spans="5:20" ht="16.5">
      <c r="E352" s="115"/>
      <c r="F352" s="115"/>
      <c r="G352" s="115"/>
      <c r="H352" s="115"/>
      <c r="I352" s="115"/>
      <c r="J352" s="115"/>
      <c r="K352" s="115"/>
      <c r="L352" s="115"/>
      <c r="M352" s="115"/>
      <c r="N352" s="116"/>
      <c r="O352" s="116"/>
      <c r="P352" s="116"/>
      <c r="Q352" s="115"/>
      <c r="R352" s="116"/>
      <c r="S352" s="115"/>
      <c r="T352" s="116"/>
    </row>
    <row r="353" spans="5:20" ht="16.5">
      <c r="E353" s="115"/>
      <c r="F353" s="115"/>
      <c r="G353" s="115"/>
      <c r="H353" s="115"/>
      <c r="I353" s="115"/>
      <c r="J353" s="115"/>
      <c r="K353" s="115"/>
      <c r="L353" s="115"/>
      <c r="M353" s="115"/>
      <c r="N353" s="116"/>
      <c r="O353" s="116"/>
      <c r="P353" s="116"/>
      <c r="Q353" s="115"/>
      <c r="R353" s="116"/>
      <c r="S353" s="115"/>
      <c r="T353" s="116"/>
    </row>
    <row r="354" spans="5:20" ht="16.5">
      <c r="E354" s="115"/>
      <c r="F354" s="115"/>
      <c r="G354" s="115"/>
      <c r="H354" s="115"/>
      <c r="I354" s="115"/>
      <c r="J354" s="115"/>
      <c r="K354" s="115"/>
      <c r="L354" s="115"/>
      <c r="M354" s="115"/>
      <c r="N354" s="116"/>
      <c r="O354" s="116"/>
      <c r="P354" s="116"/>
      <c r="Q354" s="115"/>
      <c r="R354" s="116"/>
      <c r="S354" s="115"/>
      <c r="T354" s="116"/>
    </row>
    <row r="355" spans="5:20" ht="16.5">
      <c r="E355" s="115"/>
      <c r="F355" s="115"/>
      <c r="G355" s="115"/>
      <c r="H355" s="115"/>
      <c r="I355" s="115"/>
      <c r="J355" s="115"/>
      <c r="K355" s="115"/>
      <c r="L355" s="115"/>
      <c r="M355" s="115"/>
      <c r="N355" s="116"/>
      <c r="O355" s="116"/>
      <c r="P355" s="116"/>
      <c r="Q355" s="115"/>
      <c r="R355" s="116"/>
      <c r="S355" s="115"/>
      <c r="T355" s="116"/>
    </row>
    <row r="356" spans="5:20" ht="16.5">
      <c r="E356" s="115"/>
      <c r="F356" s="115"/>
      <c r="G356" s="115"/>
      <c r="H356" s="115"/>
      <c r="I356" s="115"/>
      <c r="J356" s="115"/>
      <c r="K356" s="115"/>
      <c r="L356" s="115"/>
      <c r="M356" s="115"/>
      <c r="N356" s="116"/>
      <c r="O356" s="116"/>
      <c r="P356" s="116"/>
      <c r="Q356" s="115"/>
      <c r="R356" s="116"/>
      <c r="S356" s="115"/>
      <c r="T356" s="116"/>
    </row>
    <row r="357" spans="5:20" ht="16.5">
      <c r="E357" s="115"/>
      <c r="F357" s="115"/>
      <c r="G357" s="115"/>
      <c r="H357" s="115"/>
      <c r="I357" s="115"/>
      <c r="J357" s="115"/>
      <c r="K357" s="115"/>
      <c r="L357" s="115"/>
      <c r="M357" s="115"/>
      <c r="N357" s="116"/>
      <c r="O357" s="116"/>
      <c r="P357" s="116"/>
      <c r="Q357" s="115"/>
      <c r="R357" s="116"/>
      <c r="S357" s="115"/>
      <c r="T357" s="116"/>
    </row>
    <row r="358" spans="5:20" ht="16.5">
      <c r="E358" s="115"/>
      <c r="F358" s="115"/>
      <c r="G358" s="115"/>
      <c r="H358" s="115"/>
      <c r="I358" s="115"/>
      <c r="J358" s="115"/>
      <c r="K358" s="115"/>
      <c r="L358" s="115"/>
      <c r="M358" s="115"/>
      <c r="N358" s="116"/>
      <c r="O358" s="116"/>
      <c r="P358" s="116"/>
      <c r="Q358" s="115"/>
      <c r="R358" s="116"/>
      <c r="S358" s="115"/>
      <c r="T358" s="116"/>
    </row>
    <row r="359" spans="5:20" ht="16.5">
      <c r="E359" s="115"/>
      <c r="F359" s="115"/>
      <c r="G359" s="115"/>
      <c r="H359" s="115"/>
      <c r="I359" s="115"/>
      <c r="J359" s="115"/>
      <c r="K359" s="115"/>
      <c r="L359" s="115"/>
      <c r="M359" s="115"/>
      <c r="N359" s="116"/>
      <c r="O359" s="116"/>
      <c r="P359" s="116"/>
      <c r="Q359" s="115"/>
      <c r="R359" s="116"/>
      <c r="S359" s="115"/>
      <c r="T359" s="116"/>
    </row>
    <row r="360" spans="5:20" ht="16.5">
      <c r="E360" s="115"/>
      <c r="F360" s="115"/>
      <c r="G360" s="115"/>
      <c r="H360" s="115"/>
      <c r="I360" s="115"/>
      <c r="J360" s="115"/>
      <c r="K360" s="115"/>
      <c r="L360" s="115"/>
      <c r="M360" s="115"/>
      <c r="N360" s="116"/>
      <c r="O360" s="116"/>
      <c r="P360" s="116"/>
      <c r="Q360" s="115"/>
      <c r="R360" s="116"/>
      <c r="S360" s="115"/>
      <c r="T360" s="116"/>
    </row>
    <row r="361" spans="5:20" ht="16.5">
      <c r="E361" s="115"/>
      <c r="F361" s="115"/>
      <c r="G361" s="115"/>
      <c r="H361" s="115"/>
      <c r="I361" s="115"/>
      <c r="J361" s="115"/>
      <c r="K361" s="115"/>
      <c r="L361" s="115"/>
      <c r="M361" s="115"/>
      <c r="N361" s="116"/>
      <c r="O361" s="116"/>
      <c r="P361" s="116"/>
      <c r="Q361" s="115"/>
      <c r="R361" s="116"/>
      <c r="S361" s="115"/>
      <c r="T361" s="116"/>
    </row>
    <row r="362" spans="5:20" ht="16.5">
      <c r="E362" s="115"/>
      <c r="F362" s="115"/>
      <c r="G362" s="115"/>
      <c r="H362" s="115"/>
      <c r="I362" s="115"/>
      <c r="J362" s="115"/>
      <c r="K362" s="115"/>
      <c r="L362" s="115"/>
      <c r="M362" s="115"/>
      <c r="N362" s="116"/>
      <c r="O362" s="116"/>
      <c r="P362" s="116"/>
      <c r="Q362" s="115"/>
      <c r="R362" s="116"/>
      <c r="S362" s="115"/>
      <c r="T362" s="116"/>
    </row>
    <row r="363" spans="5:20" ht="16.5">
      <c r="E363" s="115"/>
      <c r="F363" s="115"/>
      <c r="G363" s="115"/>
      <c r="H363" s="115"/>
      <c r="I363" s="115"/>
      <c r="J363" s="115"/>
      <c r="K363" s="115"/>
      <c r="L363" s="115"/>
      <c r="M363" s="115"/>
      <c r="N363" s="116"/>
      <c r="O363" s="116"/>
      <c r="P363" s="116"/>
      <c r="Q363" s="115"/>
      <c r="R363" s="116"/>
      <c r="S363" s="115"/>
      <c r="T363" s="116"/>
    </row>
    <row r="364" spans="5:20" ht="16.5">
      <c r="E364" s="115"/>
      <c r="F364" s="115"/>
      <c r="G364" s="115"/>
      <c r="H364" s="115"/>
      <c r="I364" s="115"/>
      <c r="J364" s="115"/>
      <c r="K364" s="115"/>
      <c r="L364" s="115"/>
      <c r="M364" s="115"/>
      <c r="N364" s="116"/>
      <c r="O364" s="116"/>
      <c r="P364" s="116"/>
      <c r="Q364" s="115"/>
      <c r="R364" s="116"/>
      <c r="S364" s="115"/>
      <c r="T364" s="116"/>
    </row>
    <row r="365" spans="5:20" ht="16.5">
      <c r="E365" s="115"/>
      <c r="F365" s="115"/>
      <c r="G365" s="115"/>
      <c r="H365" s="115"/>
      <c r="I365" s="115"/>
      <c r="J365" s="115"/>
      <c r="K365" s="115"/>
      <c r="L365" s="115"/>
      <c r="M365" s="115"/>
      <c r="N365" s="116"/>
      <c r="O365" s="116"/>
      <c r="P365" s="116"/>
      <c r="Q365" s="115"/>
      <c r="R365" s="116"/>
      <c r="S365" s="115"/>
      <c r="T365" s="116"/>
    </row>
    <row r="366" spans="5:20" ht="16.5">
      <c r="E366" s="115"/>
      <c r="F366" s="115"/>
      <c r="G366" s="115"/>
      <c r="H366" s="115"/>
      <c r="I366" s="115"/>
      <c r="J366" s="115"/>
      <c r="K366" s="115"/>
      <c r="L366" s="115"/>
      <c r="M366" s="115"/>
      <c r="N366" s="116"/>
      <c r="O366" s="116"/>
      <c r="P366" s="116"/>
      <c r="Q366" s="115"/>
      <c r="R366" s="116"/>
      <c r="S366" s="115"/>
      <c r="T366" s="116"/>
    </row>
    <row r="367" spans="5:20" ht="16.5">
      <c r="E367" s="115"/>
      <c r="F367" s="115"/>
      <c r="G367" s="115"/>
      <c r="H367" s="115"/>
      <c r="I367" s="115"/>
      <c r="J367" s="115"/>
      <c r="K367" s="115"/>
      <c r="L367" s="115"/>
      <c r="M367" s="115"/>
      <c r="N367" s="116"/>
      <c r="O367" s="116"/>
      <c r="P367" s="116"/>
      <c r="Q367" s="115"/>
      <c r="R367" s="116"/>
      <c r="S367" s="115"/>
      <c r="T367" s="116"/>
    </row>
    <row r="368" spans="5:20" ht="16.5">
      <c r="E368" s="115"/>
      <c r="F368" s="115"/>
      <c r="G368" s="115"/>
      <c r="H368" s="115"/>
      <c r="I368" s="115"/>
      <c r="J368" s="115"/>
      <c r="K368" s="115"/>
      <c r="L368" s="115"/>
      <c r="M368" s="115"/>
      <c r="N368" s="116"/>
      <c r="O368" s="116"/>
      <c r="P368" s="116"/>
      <c r="Q368" s="115"/>
      <c r="R368" s="116"/>
      <c r="S368" s="115"/>
      <c r="T368" s="116"/>
    </row>
    <row r="369" spans="5:20" ht="16.5">
      <c r="E369" s="115"/>
      <c r="F369" s="115"/>
      <c r="G369" s="115"/>
      <c r="H369" s="115"/>
      <c r="I369" s="115"/>
      <c r="J369" s="115"/>
      <c r="K369" s="115"/>
      <c r="L369" s="115"/>
      <c r="M369" s="115"/>
      <c r="N369" s="116"/>
      <c r="O369" s="116"/>
      <c r="P369" s="116"/>
      <c r="Q369" s="115"/>
      <c r="R369" s="116"/>
      <c r="S369" s="115"/>
      <c r="T369" s="116"/>
    </row>
    <row r="370" spans="5:20" ht="16.5">
      <c r="E370" s="115"/>
      <c r="F370" s="115"/>
      <c r="G370" s="115"/>
      <c r="H370" s="115"/>
      <c r="I370" s="115"/>
      <c r="J370" s="115"/>
      <c r="K370" s="115"/>
      <c r="L370" s="115"/>
      <c r="M370" s="115"/>
      <c r="N370" s="116"/>
      <c r="O370" s="116"/>
      <c r="P370" s="116"/>
      <c r="Q370" s="115"/>
      <c r="R370" s="116"/>
      <c r="S370" s="115"/>
      <c r="T370" s="116"/>
    </row>
    <row r="371" spans="5:20" ht="16.5">
      <c r="E371" s="115"/>
      <c r="F371" s="115"/>
      <c r="G371" s="115"/>
      <c r="H371" s="115"/>
      <c r="I371" s="115"/>
      <c r="J371" s="115"/>
      <c r="K371" s="115"/>
      <c r="L371" s="115"/>
      <c r="M371" s="115"/>
      <c r="N371" s="116"/>
      <c r="O371" s="116"/>
      <c r="P371" s="116"/>
      <c r="Q371" s="115"/>
      <c r="R371" s="116"/>
      <c r="S371" s="115"/>
      <c r="T371" s="116"/>
    </row>
    <row r="372" spans="5:20" ht="16.5">
      <c r="E372" s="115"/>
      <c r="F372" s="115"/>
      <c r="G372" s="115"/>
      <c r="H372" s="115"/>
      <c r="I372" s="115"/>
      <c r="J372" s="115"/>
      <c r="K372" s="115"/>
      <c r="L372" s="115"/>
      <c r="M372" s="115"/>
      <c r="N372" s="116"/>
      <c r="O372" s="116"/>
      <c r="P372" s="116"/>
      <c r="Q372" s="115"/>
      <c r="R372" s="116"/>
      <c r="S372" s="115"/>
      <c r="T372" s="116"/>
    </row>
    <row r="373" spans="5:20" ht="16.5">
      <c r="E373" s="115"/>
      <c r="F373" s="115"/>
      <c r="G373" s="115"/>
      <c r="H373" s="115"/>
      <c r="I373" s="115"/>
      <c r="J373" s="115"/>
      <c r="K373" s="115"/>
      <c r="L373" s="115"/>
      <c r="M373" s="115"/>
      <c r="N373" s="116"/>
      <c r="O373" s="116"/>
      <c r="P373" s="116"/>
      <c r="Q373" s="115"/>
      <c r="R373" s="116"/>
      <c r="S373" s="115"/>
      <c r="T373" s="116"/>
    </row>
    <row r="374" spans="5:20" ht="16.5">
      <c r="E374" s="115"/>
      <c r="F374" s="115"/>
      <c r="G374" s="115"/>
      <c r="H374" s="115"/>
      <c r="I374" s="115"/>
      <c r="J374" s="115"/>
      <c r="K374" s="115"/>
      <c r="L374" s="115"/>
      <c r="M374" s="115"/>
      <c r="N374" s="116"/>
      <c r="O374" s="116"/>
      <c r="P374" s="116"/>
      <c r="Q374" s="115"/>
      <c r="R374" s="116"/>
      <c r="S374" s="115"/>
      <c r="T374" s="116"/>
    </row>
    <row r="375" spans="5:20" ht="16.5">
      <c r="E375" s="115"/>
      <c r="F375" s="115"/>
      <c r="G375" s="115"/>
      <c r="H375" s="115"/>
      <c r="I375" s="115"/>
      <c r="J375" s="115"/>
      <c r="K375" s="115"/>
      <c r="L375" s="115"/>
      <c r="M375" s="115"/>
      <c r="N375" s="116"/>
      <c r="O375" s="116"/>
      <c r="P375" s="116"/>
      <c r="Q375" s="115"/>
      <c r="R375" s="116"/>
      <c r="S375" s="115"/>
      <c r="T375" s="116"/>
    </row>
    <row r="376" spans="5:20" ht="16.5">
      <c r="E376" s="115"/>
      <c r="F376" s="115"/>
      <c r="G376" s="115"/>
      <c r="H376" s="115"/>
      <c r="I376" s="115"/>
      <c r="J376" s="115"/>
      <c r="K376" s="115"/>
      <c r="L376" s="115"/>
      <c r="M376" s="115"/>
      <c r="N376" s="116"/>
      <c r="O376" s="116"/>
      <c r="P376" s="116"/>
      <c r="Q376" s="115"/>
      <c r="R376" s="116"/>
      <c r="S376" s="115"/>
      <c r="T376" s="116"/>
    </row>
    <row r="377" spans="5:20" ht="16.5">
      <c r="E377" s="115"/>
      <c r="F377" s="115"/>
      <c r="G377" s="115"/>
      <c r="H377" s="115"/>
      <c r="I377" s="115"/>
      <c r="J377" s="115"/>
      <c r="K377" s="115"/>
      <c r="L377" s="115"/>
      <c r="M377" s="115"/>
      <c r="N377" s="116"/>
      <c r="O377" s="116"/>
      <c r="P377" s="116"/>
      <c r="Q377" s="115"/>
      <c r="R377" s="116"/>
      <c r="S377" s="115"/>
      <c r="T377" s="116"/>
    </row>
    <row r="378" spans="5:20" ht="16.5">
      <c r="E378" s="115"/>
      <c r="F378" s="115"/>
      <c r="G378" s="115"/>
      <c r="H378" s="115"/>
      <c r="I378" s="115"/>
      <c r="J378" s="115"/>
      <c r="K378" s="115"/>
      <c r="L378" s="115"/>
      <c r="M378" s="115"/>
      <c r="N378" s="116"/>
      <c r="O378" s="116"/>
      <c r="P378" s="116"/>
      <c r="Q378" s="115"/>
      <c r="R378" s="116"/>
      <c r="S378" s="115"/>
      <c r="T378" s="116"/>
    </row>
    <row r="379" spans="5:20" ht="16.5">
      <c r="E379" s="115"/>
      <c r="F379" s="115"/>
      <c r="G379" s="115"/>
      <c r="H379" s="115"/>
      <c r="I379" s="115"/>
      <c r="J379" s="115"/>
      <c r="K379" s="115"/>
      <c r="L379" s="115"/>
      <c r="M379" s="115"/>
      <c r="N379" s="116"/>
      <c r="O379" s="116"/>
      <c r="P379" s="116"/>
      <c r="Q379" s="115"/>
      <c r="R379" s="116"/>
      <c r="S379" s="115"/>
      <c r="T379" s="116"/>
    </row>
    <row r="380" spans="5:20" ht="16.5">
      <c r="E380" s="115"/>
      <c r="F380" s="115"/>
      <c r="G380" s="115"/>
      <c r="H380" s="115"/>
      <c r="I380" s="115"/>
      <c r="J380" s="115"/>
      <c r="K380" s="115"/>
      <c r="L380" s="115"/>
      <c r="M380" s="115"/>
      <c r="N380" s="116"/>
      <c r="O380" s="116"/>
      <c r="P380" s="116"/>
      <c r="Q380" s="115"/>
      <c r="R380" s="116"/>
      <c r="S380" s="115"/>
      <c r="T380" s="116"/>
    </row>
    <row r="381" spans="5:20" ht="16.5">
      <c r="E381" s="115"/>
      <c r="F381" s="115"/>
      <c r="G381" s="115"/>
      <c r="H381" s="115"/>
      <c r="I381" s="115"/>
      <c r="J381" s="115"/>
      <c r="K381" s="115"/>
      <c r="L381" s="115"/>
      <c r="M381" s="115"/>
      <c r="N381" s="116"/>
      <c r="O381" s="116"/>
      <c r="P381" s="116"/>
      <c r="Q381" s="115"/>
      <c r="R381" s="116"/>
      <c r="S381" s="115"/>
      <c r="T381" s="116"/>
    </row>
    <row r="382" spans="5:20" ht="16.5">
      <c r="E382" s="115"/>
      <c r="F382" s="115"/>
      <c r="G382" s="115"/>
      <c r="H382" s="115"/>
      <c r="I382" s="115"/>
      <c r="J382" s="115"/>
      <c r="K382" s="115"/>
      <c r="L382" s="115"/>
      <c r="M382" s="115"/>
      <c r="N382" s="116"/>
      <c r="O382" s="116"/>
      <c r="P382" s="116"/>
      <c r="Q382" s="115"/>
      <c r="R382" s="116"/>
      <c r="S382" s="115"/>
      <c r="T382" s="116"/>
    </row>
    <row r="383" spans="5:20" ht="16.5">
      <c r="E383" s="115"/>
      <c r="F383" s="115"/>
      <c r="G383" s="115"/>
      <c r="H383" s="115"/>
      <c r="I383" s="115"/>
      <c r="J383" s="115"/>
      <c r="K383" s="115"/>
      <c r="L383" s="115"/>
      <c r="M383" s="115"/>
      <c r="N383" s="116"/>
      <c r="O383" s="116"/>
      <c r="P383" s="116"/>
      <c r="Q383" s="115"/>
      <c r="R383" s="116"/>
      <c r="S383" s="115"/>
      <c r="T383" s="116"/>
    </row>
    <row r="384" spans="5:20" ht="16.5">
      <c r="E384" s="115"/>
      <c r="F384" s="115"/>
      <c r="G384" s="115"/>
      <c r="H384" s="115"/>
      <c r="I384" s="115"/>
      <c r="J384" s="115"/>
      <c r="K384" s="115"/>
      <c r="L384" s="115"/>
      <c r="M384" s="115"/>
      <c r="N384" s="116"/>
      <c r="O384" s="116"/>
      <c r="P384" s="116"/>
      <c r="Q384" s="115"/>
      <c r="R384" s="116"/>
      <c r="S384" s="115"/>
      <c r="T384" s="116"/>
    </row>
    <row r="385" spans="5:20" ht="16.5">
      <c r="E385" s="115"/>
      <c r="F385" s="115"/>
      <c r="G385" s="115"/>
      <c r="H385" s="115"/>
      <c r="I385" s="115"/>
      <c r="J385" s="115"/>
      <c r="K385" s="115"/>
      <c r="L385" s="115"/>
      <c r="M385" s="115"/>
      <c r="N385" s="116"/>
      <c r="O385" s="116"/>
      <c r="P385" s="116"/>
      <c r="Q385" s="115"/>
      <c r="R385" s="116"/>
      <c r="S385" s="115"/>
      <c r="T385" s="116"/>
    </row>
    <row r="386" spans="5:20" ht="16.5">
      <c r="E386" s="115"/>
      <c r="F386" s="115"/>
      <c r="G386" s="115"/>
      <c r="H386" s="115"/>
      <c r="I386" s="115"/>
      <c r="J386" s="115"/>
      <c r="K386" s="115"/>
      <c r="L386" s="115"/>
      <c r="M386" s="115"/>
      <c r="N386" s="116"/>
      <c r="O386" s="116"/>
      <c r="P386" s="116"/>
      <c r="Q386" s="115"/>
      <c r="R386" s="116"/>
      <c r="S386" s="115"/>
      <c r="T386" s="116"/>
    </row>
    <row r="387" spans="5:20" ht="16.5">
      <c r="E387" s="115"/>
      <c r="F387" s="115"/>
      <c r="G387" s="115"/>
      <c r="H387" s="115"/>
      <c r="I387" s="115"/>
      <c r="J387" s="115"/>
      <c r="K387" s="115"/>
      <c r="L387" s="115"/>
      <c r="M387" s="115"/>
      <c r="N387" s="116"/>
      <c r="O387" s="116"/>
      <c r="P387" s="116"/>
      <c r="Q387" s="115"/>
      <c r="R387" s="116"/>
      <c r="S387" s="115"/>
      <c r="T387" s="116"/>
    </row>
    <row r="388" spans="5:20" ht="16.5">
      <c r="E388" s="115"/>
      <c r="F388" s="115"/>
      <c r="G388" s="115"/>
      <c r="H388" s="115"/>
      <c r="I388" s="115"/>
      <c r="J388" s="115"/>
      <c r="K388" s="115"/>
      <c r="L388" s="115"/>
      <c r="M388" s="115"/>
      <c r="N388" s="116"/>
      <c r="O388" s="116"/>
      <c r="P388" s="116"/>
      <c r="Q388" s="115"/>
      <c r="R388" s="116"/>
      <c r="S388" s="115"/>
      <c r="T388" s="116"/>
    </row>
    <row r="389" spans="5:20" ht="16.5">
      <c r="E389" s="115"/>
      <c r="F389" s="115"/>
      <c r="G389" s="115"/>
      <c r="H389" s="115"/>
      <c r="I389" s="115"/>
      <c r="J389" s="115"/>
      <c r="K389" s="115"/>
      <c r="L389" s="115"/>
      <c r="M389" s="115"/>
      <c r="N389" s="116"/>
      <c r="O389" s="116"/>
      <c r="P389" s="116"/>
      <c r="Q389" s="115"/>
      <c r="R389" s="116"/>
      <c r="S389" s="115"/>
      <c r="T389" s="116"/>
    </row>
    <row r="390" spans="5:20" ht="16.5">
      <c r="E390" s="115"/>
      <c r="F390" s="115"/>
      <c r="G390" s="115"/>
      <c r="H390" s="115"/>
      <c r="I390" s="115"/>
      <c r="J390" s="115"/>
      <c r="K390" s="115"/>
      <c r="L390" s="115"/>
      <c r="M390" s="115"/>
      <c r="N390" s="116"/>
      <c r="O390" s="116"/>
      <c r="P390" s="116"/>
      <c r="Q390" s="115"/>
      <c r="R390" s="116"/>
      <c r="S390" s="115"/>
      <c r="T390" s="116"/>
    </row>
    <row r="391" spans="5:20" ht="16.5">
      <c r="E391" s="115"/>
      <c r="F391" s="115"/>
      <c r="G391" s="115"/>
      <c r="H391" s="115"/>
      <c r="I391" s="115"/>
      <c r="J391" s="115"/>
      <c r="K391" s="115"/>
      <c r="L391" s="115"/>
      <c r="M391" s="115"/>
      <c r="N391" s="116"/>
      <c r="O391" s="116"/>
      <c r="P391" s="116"/>
      <c r="Q391" s="115"/>
      <c r="R391" s="116"/>
      <c r="S391" s="115"/>
      <c r="T391" s="116"/>
    </row>
    <row r="392" spans="5:20" ht="16.5">
      <c r="E392" s="115"/>
      <c r="F392" s="115"/>
      <c r="G392" s="115"/>
      <c r="H392" s="115"/>
      <c r="I392" s="115"/>
      <c r="J392" s="115"/>
      <c r="K392" s="115"/>
      <c r="L392" s="115"/>
      <c r="M392" s="115"/>
      <c r="N392" s="116"/>
      <c r="O392" s="116"/>
      <c r="P392" s="116"/>
      <c r="Q392" s="115"/>
      <c r="R392" s="116"/>
      <c r="S392" s="115"/>
      <c r="T392" s="116"/>
    </row>
    <row r="393" spans="5:20" ht="16.5">
      <c r="E393" s="115"/>
      <c r="F393" s="115"/>
      <c r="G393" s="115"/>
      <c r="H393" s="115"/>
      <c r="I393" s="115"/>
      <c r="J393" s="115"/>
      <c r="K393" s="115"/>
      <c r="L393" s="115"/>
      <c r="M393" s="115"/>
      <c r="N393" s="116"/>
      <c r="O393" s="116"/>
      <c r="P393" s="116"/>
      <c r="Q393" s="115"/>
      <c r="R393" s="116"/>
      <c r="S393" s="115"/>
      <c r="T393" s="116"/>
    </row>
    <row r="394" spans="5:20" ht="16.5">
      <c r="E394" s="115"/>
      <c r="F394" s="115"/>
      <c r="G394" s="115"/>
      <c r="H394" s="115"/>
      <c r="I394" s="115"/>
      <c r="J394" s="115"/>
      <c r="K394" s="115"/>
      <c r="L394" s="115"/>
      <c r="M394" s="115"/>
      <c r="N394" s="116"/>
      <c r="O394" s="116"/>
      <c r="P394" s="116"/>
      <c r="Q394" s="115"/>
      <c r="R394" s="116"/>
      <c r="S394" s="115"/>
      <c r="T394" s="116"/>
    </row>
    <row r="395" spans="5:20" ht="16.5">
      <c r="E395" s="115"/>
      <c r="F395" s="115"/>
      <c r="G395" s="115"/>
      <c r="H395" s="115"/>
      <c r="I395" s="115"/>
      <c r="J395" s="115"/>
      <c r="K395" s="115"/>
      <c r="L395" s="115"/>
      <c r="M395" s="115"/>
      <c r="N395" s="116"/>
      <c r="O395" s="116"/>
      <c r="P395" s="116"/>
      <c r="Q395" s="115"/>
      <c r="R395" s="116"/>
      <c r="S395" s="115"/>
      <c r="T395" s="116"/>
    </row>
    <row r="396" spans="5:20" ht="16.5">
      <c r="E396" s="115"/>
      <c r="F396" s="115"/>
      <c r="G396" s="115"/>
      <c r="H396" s="115"/>
      <c r="I396" s="115"/>
      <c r="J396" s="115"/>
      <c r="K396" s="115"/>
      <c r="L396" s="115"/>
      <c r="M396" s="115"/>
      <c r="N396" s="116"/>
      <c r="O396" s="116"/>
      <c r="P396" s="116"/>
      <c r="Q396" s="115"/>
      <c r="R396" s="116"/>
      <c r="S396" s="115"/>
      <c r="T396" s="116"/>
    </row>
    <row r="397" spans="5:20" ht="16.5">
      <c r="E397" s="115"/>
      <c r="F397" s="115"/>
      <c r="G397" s="115"/>
      <c r="H397" s="115"/>
      <c r="I397" s="115"/>
      <c r="J397" s="115"/>
      <c r="K397" s="115"/>
      <c r="L397" s="115"/>
      <c r="M397" s="115"/>
      <c r="N397" s="116"/>
      <c r="O397" s="116"/>
      <c r="P397" s="116"/>
      <c r="Q397" s="115"/>
      <c r="R397" s="116"/>
      <c r="S397" s="115"/>
      <c r="T397" s="116"/>
    </row>
    <row r="398" spans="5:20" ht="16.5">
      <c r="E398" s="115"/>
      <c r="F398" s="115"/>
      <c r="G398" s="115"/>
      <c r="H398" s="115"/>
      <c r="I398" s="115"/>
      <c r="J398" s="115"/>
      <c r="K398" s="115"/>
      <c r="L398" s="115"/>
      <c r="M398" s="115"/>
      <c r="N398" s="116"/>
      <c r="O398" s="116"/>
      <c r="P398" s="116"/>
      <c r="Q398" s="115"/>
      <c r="R398" s="116"/>
      <c r="S398" s="115"/>
      <c r="T398" s="116"/>
    </row>
    <row r="399" spans="5:20" ht="16.5">
      <c r="E399" s="115"/>
      <c r="F399" s="115"/>
      <c r="G399" s="115"/>
      <c r="H399" s="115"/>
      <c r="I399" s="115"/>
      <c r="J399" s="115"/>
      <c r="K399" s="115"/>
      <c r="L399" s="115"/>
      <c r="M399" s="115"/>
      <c r="N399" s="116"/>
      <c r="O399" s="116"/>
      <c r="P399" s="116"/>
      <c r="Q399" s="115"/>
      <c r="R399" s="116"/>
      <c r="S399" s="115"/>
      <c r="T399" s="116"/>
    </row>
    <row r="400" spans="5:20" ht="16.5">
      <c r="E400" s="115"/>
      <c r="F400" s="115"/>
      <c r="G400" s="115"/>
      <c r="H400" s="115"/>
      <c r="I400" s="115"/>
      <c r="J400" s="115"/>
      <c r="K400" s="115"/>
      <c r="L400" s="115"/>
      <c r="M400" s="115"/>
      <c r="N400" s="116"/>
      <c r="O400" s="116"/>
      <c r="P400" s="116"/>
      <c r="Q400" s="115"/>
      <c r="R400" s="116"/>
      <c r="S400" s="115"/>
      <c r="T400" s="116"/>
    </row>
    <row r="401" spans="5:20" ht="16.5">
      <c r="E401" s="115"/>
      <c r="F401" s="115"/>
      <c r="G401" s="115"/>
      <c r="H401" s="115"/>
      <c r="I401" s="115"/>
      <c r="J401" s="115"/>
      <c r="K401" s="115"/>
      <c r="L401" s="115"/>
      <c r="M401" s="115"/>
      <c r="N401" s="116"/>
      <c r="O401" s="116"/>
      <c r="P401" s="116"/>
      <c r="Q401" s="115"/>
      <c r="R401" s="116"/>
      <c r="S401" s="115"/>
      <c r="T401" s="116"/>
    </row>
    <row r="402" spans="5:20" ht="16.5">
      <c r="E402" s="115"/>
      <c r="F402" s="115"/>
      <c r="G402" s="115"/>
      <c r="H402" s="115"/>
      <c r="I402" s="115"/>
      <c r="J402" s="115"/>
      <c r="K402" s="115"/>
      <c r="L402" s="115"/>
      <c r="M402" s="115"/>
      <c r="N402" s="116"/>
      <c r="O402" s="116"/>
      <c r="P402" s="116"/>
      <c r="Q402" s="115"/>
      <c r="R402" s="116"/>
      <c r="S402" s="115"/>
      <c r="T402" s="116"/>
    </row>
    <row r="403" spans="5:20" ht="16.5">
      <c r="E403" s="115"/>
      <c r="F403" s="115"/>
      <c r="G403" s="115"/>
      <c r="H403" s="115"/>
      <c r="I403" s="115"/>
      <c r="J403" s="115"/>
      <c r="K403" s="115"/>
      <c r="L403" s="115"/>
      <c r="M403" s="115"/>
      <c r="N403" s="116"/>
      <c r="O403" s="116"/>
      <c r="P403" s="116"/>
      <c r="Q403" s="115"/>
      <c r="R403" s="116"/>
      <c r="S403" s="115"/>
      <c r="T403" s="116"/>
    </row>
    <row r="404" spans="5:20" ht="16.5">
      <c r="E404" s="115"/>
      <c r="F404" s="115"/>
      <c r="G404" s="115"/>
      <c r="H404" s="115"/>
      <c r="I404" s="115"/>
      <c r="J404" s="115"/>
      <c r="K404" s="115"/>
      <c r="L404" s="115"/>
      <c r="M404" s="115"/>
      <c r="N404" s="116"/>
      <c r="O404" s="116"/>
      <c r="P404" s="116"/>
      <c r="Q404" s="115"/>
      <c r="R404" s="116"/>
      <c r="S404" s="115"/>
      <c r="T404" s="116"/>
    </row>
    <row r="405" spans="5:20" ht="16.5">
      <c r="E405" s="115"/>
      <c r="F405" s="115"/>
      <c r="G405" s="115"/>
      <c r="H405" s="115"/>
      <c r="I405" s="115"/>
      <c r="J405" s="115"/>
      <c r="K405" s="115"/>
      <c r="L405" s="115"/>
      <c r="M405" s="115"/>
      <c r="N405" s="116"/>
      <c r="O405" s="116"/>
      <c r="P405" s="116"/>
      <c r="Q405" s="115"/>
      <c r="R405" s="116"/>
      <c r="S405" s="115"/>
      <c r="T405" s="116"/>
    </row>
    <row r="406" spans="5:20" ht="16.5">
      <c r="E406" s="115"/>
      <c r="F406" s="115"/>
      <c r="G406" s="115"/>
      <c r="H406" s="115"/>
      <c r="I406" s="115"/>
      <c r="J406" s="115"/>
      <c r="K406" s="115"/>
      <c r="L406" s="115"/>
      <c r="M406" s="115"/>
      <c r="N406" s="116"/>
      <c r="O406" s="116"/>
      <c r="P406" s="116"/>
      <c r="Q406" s="115"/>
      <c r="R406" s="116"/>
      <c r="S406" s="115"/>
      <c r="T406" s="116"/>
    </row>
    <row r="407" spans="5:20" ht="16.5">
      <c r="E407" s="115"/>
      <c r="F407" s="115"/>
      <c r="G407" s="115"/>
      <c r="H407" s="115"/>
      <c r="I407" s="115"/>
      <c r="J407" s="115"/>
      <c r="K407" s="115"/>
      <c r="L407" s="115"/>
      <c r="M407" s="115"/>
      <c r="N407" s="116"/>
      <c r="O407" s="116"/>
      <c r="P407" s="116"/>
      <c r="Q407" s="115"/>
      <c r="R407" s="116"/>
      <c r="S407" s="115"/>
      <c r="T407" s="116"/>
    </row>
    <row r="408" spans="5:20" ht="16.5">
      <c r="E408" s="115"/>
      <c r="F408" s="115"/>
      <c r="G408" s="115"/>
      <c r="H408" s="115"/>
      <c r="I408" s="115"/>
      <c r="J408" s="115"/>
      <c r="K408" s="115"/>
      <c r="L408" s="115"/>
      <c r="M408" s="115"/>
      <c r="N408" s="116"/>
      <c r="O408" s="116"/>
      <c r="P408" s="116"/>
      <c r="Q408" s="115"/>
      <c r="R408" s="116"/>
      <c r="S408" s="115"/>
      <c r="T408" s="116"/>
    </row>
    <row r="409" spans="5:20" ht="16.5">
      <c r="E409" s="115"/>
      <c r="F409" s="115"/>
      <c r="G409" s="115"/>
      <c r="H409" s="115"/>
      <c r="I409" s="115"/>
      <c r="J409" s="115"/>
      <c r="K409" s="115"/>
      <c r="L409" s="115"/>
      <c r="M409" s="115"/>
      <c r="N409" s="116"/>
      <c r="O409" s="116"/>
      <c r="P409" s="116"/>
      <c r="Q409" s="115"/>
      <c r="R409" s="116"/>
      <c r="S409" s="115"/>
      <c r="T409" s="116"/>
    </row>
    <row r="410" spans="5:20" ht="16.5">
      <c r="E410" s="115"/>
      <c r="F410" s="115"/>
      <c r="G410" s="115"/>
      <c r="H410" s="115"/>
      <c r="I410" s="115"/>
      <c r="J410" s="115"/>
      <c r="K410" s="115"/>
      <c r="L410" s="115"/>
      <c r="M410" s="115"/>
      <c r="N410" s="116"/>
      <c r="O410" s="116"/>
      <c r="P410" s="116"/>
      <c r="Q410" s="115"/>
      <c r="R410" s="116"/>
      <c r="S410" s="115"/>
      <c r="T410" s="116"/>
    </row>
    <row r="411" spans="5:20" ht="16.5">
      <c r="E411" s="115"/>
      <c r="F411" s="115"/>
      <c r="G411" s="115"/>
      <c r="H411" s="115"/>
      <c r="I411" s="115"/>
      <c r="J411" s="115"/>
      <c r="K411" s="115"/>
      <c r="L411" s="115"/>
      <c r="M411" s="115"/>
      <c r="N411" s="116"/>
      <c r="O411" s="116"/>
      <c r="P411" s="116"/>
      <c r="Q411" s="115"/>
      <c r="R411" s="116"/>
      <c r="S411" s="115"/>
      <c r="T411" s="116"/>
    </row>
    <row r="412" spans="5:20" ht="16.5">
      <c r="E412" s="115"/>
      <c r="F412" s="115"/>
      <c r="G412" s="115"/>
      <c r="H412" s="115"/>
      <c r="I412" s="115"/>
      <c r="J412" s="115"/>
      <c r="K412" s="115"/>
      <c r="L412" s="115"/>
      <c r="M412" s="115"/>
      <c r="N412" s="116"/>
      <c r="O412" s="116"/>
      <c r="P412" s="116"/>
      <c r="Q412" s="115"/>
      <c r="R412" s="116"/>
      <c r="S412" s="115"/>
      <c r="T412" s="116"/>
    </row>
    <row r="413" spans="5:20" ht="16.5">
      <c r="E413" s="115"/>
      <c r="F413" s="115"/>
      <c r="G413" s="115"/>
      <c r="H413" s="115"/>
      <c r="I413" s="115"/>
      <c r="J413" s="115"/>
      <c r="K413" s="115"/>
      <c r="L413" s="115"/>
      <c r="M413" s="115"/>
      <c r="N413" s="116"/>
      <c r="O413" s="116"/>
      <c r="P413" s="116"/>
      <c r="Q413" s="115"/>
      <c r="R413" s="116"/>
      <c r="S413" s="115"/>
      <c r="T413" s="116"/>
    </row>
    <row r="414" spans="5:20" ht="16.5">
      <c r="E414" s="115"/>
      <c r="F414" s="115"/>
      <c r="G414" s="115"/>
      <c r="H414" s="115"/>
      <c r="I414" s="115"/>
      <c r="J414" s="115"/>
      <c r="K414" s="115"/>
      <c r="L414" s="115"/>
      <c r="M414" s="115"/>
      <c r="N414" s="116"/>
      <c r="O414" s="116"/>
      <c r="P414" s="116"/>
      <c r="Q414" s="115"/>
      <c r="R414" s="116"/>
      <c r="S414" s="115"/>
      <c r="T414" s="116"/>
    </row>
    <row r="415" spans="5:20" ht="16.5">
      <c r="E415" s="115"/>
      <c r="F415" s="115"/>
      <c r="G415" s="115"/>
      <c r="H415" s="115"/>
      <c r="I415" s="115"/>
      <c r="J415" s="115"/>
      <c r="K415" s="115"/>
      <c r="L415" s="115"/>
      <c r="M415" s="115"/>
      <c r="N415" s="116"/>
      <c r="O415" s="116"/>
      <c r="P415" s="116"/>
      <c r="Q415" s="115"/>
      <c r="R415" s="116"/>
      <c r="S415" s="115"/>
      <c r="T415" s="116"/>
    </row>
    <row r="416" spans="5:20" ht="16.5">
      <c r="E416" s="115"/>
      <c r="F416" s="115"/>
      <c r="G416" s="115"/>
      <c r="H416" s="115"/>
      <c r="I416" s="115"/>
      <c r="J416" s="115"/>
      <c r="K416" s="115"/>
      <c r="L416" s="115"/>
      <c r="M416" s="115"/>
      <c r="N416" s="116"/>
      <c r="O416" s="116"/>
      <c r="P416" s="116"/>
      <c r="Q416" s="115"/>
      <c r="R416" s="116"/>
      <c r="S416" s="115"/>
      <c r="T416" s="116"/>
    </row>
    <row r="417" spans="5:20" ht="16.5">
      <c r="E417" s="115"/>
      <c r="F417" s="115"/>
      <c r="G417" s="115"/>
      <c r="H417" s="115"/>
      <c r="I417" s="115"/>
      <c r="J417" s="115"/>
      <c r="K417" s="115"/>
      <c r="L417" s="115"/>
      <c r="M417" s="115"/>
      <c r="N417" s="116"/>
      <c r="O417" s="116"/>
      <c r="P417" s="116"/>
      <c r="Q417" s="115"/>
      <c r="R417" s="116"/>
      <c r="S417" s="115"/>
      <c r="T417" s="116"/>
    </row>
    <row r="418" spans="5:20" ht="16.5">
      <c r="E418" s="115"/>
      <c r="F418" s="115"/>
      <c r="G418" s="115"/>
      <c r="H418" s="115"/>
      <c r="I418" s="115"/>
      <c r="J418" s="115"/>
      <c r="K418" s="115"/>
      <c r="L418" s="115"/>
      <c r="M418" s="115"/>
      <c r="N418" s="116"/>
      <c r="O418" s="116"/>
      <c r="P418" s="116"/>
      <c r="Q418" s="115"/>
      <c r="R418" s="116"/>
      <c r="S418" s="115"/>
      <c r="T418" s="116"/>
    </row>
    <row r="419" spans="5:20" ht="16.5">
      <c r="E419" s="115"/>
      <c r="F419" s="115"/>
      <c r="G419" s="115"/>
      <c r="H419" s="115"/>
      <c r="I419" s="115"/>
      <c r="J419" s="115"/>
      <c r="K419" s="115"/>
      <c r="L419" s="115"/>
      <c r="M419" s="115"/>
      <c r="N419" s="116"/>
      <c r="O419" s="116"/>
      <c r="P419" s="116"/>
      <c r="Q419" s="115"/>
      <c r="R419" s="116"/>
      <c r="S419" s="115"/>
      <c r="T419" s="116"/>
    </row>
    <row r="420" spans="5:20" ht="16.5">
      <c r="E420" s="115"/>
      <c r="F420" s="115"/>
      <c r="G420" s="115"/>
      <c r="H420" s="115"/>
      <c r="I420" s="115"/>
      <c r="J420" s="115"/>
      <c r="K420" s="115"/>
      <c r="L420" s="115"/>
      <c r="M420" s="115"/>
      <c r="N420" s="116"/>
      <c r="O420" s="116"/>
      <c r="P420" s="116"/>
      <c r="Q420" s="115"/>
      <c r="R420" s="116"/>
      <c r="S420" s="115"/>
      <c r="T420" s="116"/>
    </row>
    <row r="421" spans="5:20" ht="16.5">
      <c r="E421" s="115"/>
      <c r="F421" s="115"/>
      <c r="G421" s="115"/>
      <c r="H421" s="115"/>
      <c r="I421" s="115"/>
      <c r="J421" s="115"/>
      <c r="K421" s="115"/>
      <c r="L421" s="115"/>
      <c r="M421" s="115"/>
      <c r="N421" s="116"/>
      <c r="O421" s="116"/>
      <c r="P421" s="116"/>
      <c r="Q421" s="115"/>
      <c r="R421" s="116"/>
      <c r="S421" s="115"/>
      <c r="T421" s="116"/>
    </row>
    <row r="422" spans="5:20" ht="16.5">
      <c r="E422" s="115"/>
      <c r="F422" s="115"/>
      <c r="G422" s="115"/>
      <c r="H422" s="115"/>
      <c r="I422" s="115"/>
      <c r="J422" s="115"/>
      <c r="K422" s="115"/>
      <c r="L422" s="115"/>
      <c r="M422" s="115"/>
      <c r="N422" s="116"/>
      <c r="O422" s="116"/>
      <c r="P422" s="116"/>
      <c r="Q422" s="115"/>
      <c r="R422" s="116"/>
      <c r="S422" s="115"/>
      <c r="T422" s="116"/>
    </row>
    <row r="423" spans="5:20" ht="16.5">
      <c r="E423" s="115"/>
      <c r="F423" s="115"/>
      <c r="G423" s="115"/>
      <c r="H423" s="115"/>
      <c r="I423" s="115"/>
      <c r="J423" s="115"/>
      <c r="K423" s="115"/>
      <c r="L423" s="115"/>
      <c r="M423" s="115"/>
      <c r="N423" s="116"/>
      <c r="O423" s="116"/>
      <c r="P423" s="116"/>
      <c r="Q423" s="115"/>
      <c r="R423" s="116"/>
      <c r="S423" s="115"/>
      <c r="T423" s="116"/>
    </row>
    <row r="424" spans="5:20" ht="16.5">
      <c r="E424" s="115"/>
      <c r="F424" s="115"/>
      <c r="G424" s="115"/>
      <c r="H424" s="115"/>
      <c r="I424" s="115"/>
      <c r="J424" s="115"/>
      <c r="K424" s="115"/>
      <c r="L424" s="115"/>
      <c r="M424" s="115"/>
      <c r="N424" s="116"/>
      <c r="O424" s="116"/>
      <c r="P424" s="116"/>
      <c r="Q424" s="115"/>
      <c r="R424" s="116"/>
      <c r="S424" s="115"/>
      <c r="T424" s="116"/>
    </row>
    <row r="425" spans="5:20" ht="16.5">
      <c r="E425" s="115"/>
      <c r="F425" s="115"/>
      <c r="G425" s="115"/>
      <c r="H425" s="115"/>
      <c r="I425" s="115"/>
      <c r="J425" s="115"/>
      <c r="K425" s="115"/>
      <c r="L425" s="115"/>
      <c r="M425" s="115"/>
      <c r="N425" s="116"/>
      <c r="O425" s="116"/>
      <c r="P425" s="116"/>
      <c r="Q425" s="115"/>
      <c r="R425" s="116"/>
      <c r="S425" s="115"/>
      <c r="T425" s="116"/>
    </row>
    <row r="426" spans="5:20" ht="16.5">
      <c r="E426" s="115"/>
      <c r="F426" s="115"/>
      <c r="G426" s="115"/>
      <c r="H426" s="115"/>
      <c r="I426" s="115"/>
      <c r="J426" s="115"/>
      <c r="K426" s="115"/>
      <c r="L426" s="115"/>
      <c r="M426" s="115"/>
      <c r="N426" s="116"/>
      <c r="O426" s="116"/>
      <c r="P426" s="116"/>
      <c r="Q426" s="115"/>
      <c r="R426" s="116"/>
      <c r="S426" s="115"/>
      <c r="T426" s="116"/>
    </row>
    <row r="427" spans="5:20" ht="16.5">
      <c r="E427" s="115"/>
      <c r="F427" s="115"/>
      <c r="G427" s="115"/>
      <c r="H427" s="115"/>
      <c r="I427" s="115"/>
      <c r="J427" s="115"/>
      <c r="K427" s="115"/>
      <c r="L427" s="115"/>
      <c r="M427" s="115"/>
      <c r="N427" s="116"/>
      <c r="O427" s="116"/>
      <c r="P427" s="116"/>
      <c r="Q427" s="115"/>
      <c r="R427" s="116"/>
      <c r="S427" s="115"/>
      <c r="T427" s="116"/>
    </row>
    <row r="428" spans="5:20" ht="16.5">
      <c r="E428" s="115"/>
      <c r="F428" s="115"/>
      <c r="G428" s="115"/>
      <c r="H428" s="115"/>
      <c r="I428" s="115"/>
      <c r="J428" s="115"/>
      <c r="K428" s="115"/>
      <c r="L428" s="115"/>
      <c r="M428" s="115"/>
      <c r="N428" s="116"/>
      <c r="O428" s="116"/>
      <c r="P428" s="116"/>
      <c r="Q428" s="115"/>
      <c r="R428" s="116"/>
      <c r="S428" s="115"/>
      <c r="T428" s="116"/>
    </row>
    <row r="429" spans="5:20" ht="16.5">
      <c r="E429" s="115"/>
      <c r="F429" s="115"/>
      <c r="G429" s="115"/>
      <c r="H429" s="115"/>
      <c r="I429" s="115"/>
      <c r="J429" s="115"/>
      <c r="K429" s="115"/>
      <c r="L429" s="115"/>
      <c r="M429" s="115"/>
      <c r="N429" s="116"/>
      <c r="O429" s="116"/>
      <c r="P429" s="116"/>
      <c r="Q429" s="115"/>
      <c r="R429" s="116"/>
      <c r="S429" s="115"/>
      <c r="T429" s="116"/>
    </row>
    <row r="430" spans="5:20" ht="16.5">
      <c r="E430" s="115"/>
      <c r="F430" s="115"/>
      <c r="G430" s="115"/>
      <c r="H430" s="115"/>
      <c r="I430" s="115"/>
      <c r="J430" s="115"/>
      <c r="K430" s="115"/>
      <c r="L430" s="115"/>
      <c r="M430" s="115"/>
      <c r="N430" s="116"/>
      <c r="O430" s="116"/>
      <c r="P430" s="116"/>
      <c r="Q430" s="115"/>
      <c r="R430" s="116"/>
      <c r="S430" s="115"/>
      <c r="T430" s="116"/>
    </row>
    <row r="431" spans="5:20" ht="16.5">
      <c r="E431" s="115"/>
      <c r="F431" s="115"/>
      <c r="G431" s="115"/>
      <c r="H431" s="115"/>
      <c r="I431" s="115"/>
      <c r="J431" s="115"/>
      <c r="K431" s="115"/>
      <c r="L431" s="115"/>
      <c r="M431" s="115"/>
      <c r="N431" s="116"/>
      <c r="O431" s="116"/>
      <c r="P431" s="116"/>
      <c r="Q431" s="115"/>
      <c r="R431" s="116"/>
      <c r="S431" s="115"/>
      <c r="T431" s="116"/>
    </row>
    <row r="432" spans="5:20" ht="16.5">
      <c r="E432" s="115"/>
      <c r="F432" s="115"/>
      <c r="G432" s="115"/>
      <c r="H432" s="115"/>
      <c r="I432" s="115"/>
      <c r="J432" s="115"/>
      <c r="K432" s="115"/>
      <c r="L432" s="115"/>
      <c r="M432" s="115"/>
      <c r="N432" s="116"/>
      <c r="O432" s="116"/>
      <c r="P432" s="116"/>
      <c r="Q432" s="115"/>
      <c r="R432" s="116"/>
      <c r="S432" s="115"/>
      <c r="T432" s="116"/>
    </row>
    <row r="433" spans="5:20" ht="16.5">
      <c r="E433" s="115"/>
      <c r="F433" s="115"/>
      <c r="G433" s="115"/>
      <c r="H433" s="115"/>
      <c r="I433" s="115"/>
      <c r="J433" s="115"/>
      <c r="K433" s="115"/>
      <c r="L433" s="115"/>
      <c r="M433" s="115"/>
      <c r="N433" s="116"/>
      <c r="O433" s="116"/>
      <c r="P433" s="116"/>
      <c r="Q433" s="115"/>
      <c r="R433" s="116"/>
      <c r="S433" s="115"/>
      <c r="T433" s="116"/>
    </row>
    <row r="434" spans="5:20" ht="16.5">
      <c r="E434" s="115"/>
      <c r="F434" s="115"/>
      <c r="G434" s="115"/>
      <c r="H434" s="115"/>
      <c r="I434" s="115"/>
      <c r="J434" s="115"/>
      <c r="K434" s="115"/>
      <c r="L434" s="115"/>
      <c r="M434" s="115"/>
      <c r="N434" s="116"/>
      <c r="O434" s="116"/>
      <c r="P434" s="116"/>
      <c r="Q434" s="115"/>
      <c r="R434" s="116"/>
      <c r="S434" s="115"/>
      <c r="T434" s="116"/>
    </row>
    <row r="435" spans="5:20" ht="16.5">
      <c r="E435" s="115"/>
      <c r="F435" s="115"/>
      <c r="G435" s="115"/>
      <c r="H435" s="115"/>
      <c r="I435" s="115"/>
      <c r="J435" s="115"/>
      <c r="K435" s="115"/>
      <c r="L435" s="115"/>
      <c r="M435" s="115"/>
      <c r="N435" s="116"/>
      <c r="O435" s="116"/>
      <c r="P435" s="116"/>
      <c r="Q435" s="115"/>
      <c r="R435" s="116"/>
      <c r="S435" s="115"/>
      <c r="T435" s="116"/>
    </row>
    <row r="436" spans="5:20" ht="16.5">
      <c r="E436" s="115"/>
      <c r="F436" s="115"/>
      <c r="G436" s="115"/>
      <c r="H436" s="115"/>
      <c r="I436" s="115"/>
      <c r="J436" s="115"/>
      <c r="K436" s="115"/>
      <c r="L436" s="115"/>
      <c r="M436" s="115"/>
      <c r="N436" s="116"/>
      <c r="O436" s="116"/>
      <c r="P436" s="116"/>
      <c r="Q436" s="115"/>
      <c r="R436" s="116"/>
      <c r="S436" s="115"/>
      <c r="T436" s="116"/>
    </row>
    <row r="437" spans="5:20" ht="16.5">
      <c r="E437" s="115"/>
      <c r="F437" s="115"/>
      <c r="G437" s="115"/>
      <c r="H437" s="115"/>
      <c r="I437" s="115"/>
      <c r="J437" s="115"/>
      <c r="K437" s="115"/>
      <c r="L437" s="115"/>
      <c r="M437" s="115"/>
      <c r="N437" s="116"/>
      <c r="O437" s="116"/>
      <c r="P437" s="116"/>
      <c r="Q437" s="115"/>
      <c r="R437" s="116"/>
      <c r="S437" s="115"/>
      <c r="T437" s="116"/>
    </row>
    <row r="438" spans="5:20" ht="16.5">
      <c r="E438" s="115"/>
      <c r="F438" s="115"/>
      <c r="G438" s="115"/>
      <c r="H438" s="115"/>
      <c r="I438" s="115"/>
      <c r="J438" s="115"/>
      <c r="K438" s="115"/>
      <c r="L438" s="115"/>
      <c r="M438" s="115"/>
      <c r="N438" s="116"/>
      <c r="O438" s="116"/>
      <c r="P438" s="116"/>
      <c r="Q438" s="115"/>
      <c r="R438" s="116"/>
      <c r="S438" s="115"/>
      <c r="T438" s="116"/>
    </row>
    <row r="439" spans="5:20" ht="16.5">
      <c r="E439" s="115"/>
      <c r="F439" s="115"/>
      <c r="G439" s="115"/>
      <c r="H439" s="115"/>
      <c r="I439" s="115"/>
      <c r="J439" s="115"/>
      <c r="K439" s="115"/>
      <c r="L439" s="115"/>
      <c r="M439" s="115"/>
      <c r="N439" s="116"/>
      <c r="O439" s="116"/>
      <c r="P439" s="116"/>
      <c r="Q439" s="115"/>
      <c r="R439" s="116"/>
      <c r="S439" s="115"/>
      <c r="T439" s="116"/>
    </row>
    <row r="440" spans="5:20" ht="16.5">
      <c r="E440" s="115"/>
      <c r="F440" s="115"/>
      <c r="G440" s="115"/>
      <c r="H440" s="115"/>
      <c r="I440" s="115"/>
      <c r="J440" s="115"/>
      <c r="K440" s="115"/>
      <c r="L440" s="115"/>
      <c r="M440" s="115"/>
      <c r="N440" s="116"/>
      <c r="O440" s="116"/>
      <c r="P440" s="116"/>
      <c r="Q440" s="115"/>
      <c r="R440" s="116"/>
      <c r="S440" s="115"/>
      <c r="T440" s="116"/>
    </row>
    <row r="441" spans="5:20" ht="16.5">
      <c r="E441" s="115"/>
      <c r="F441" s="115"/>
      <c r="G441" s="115"/>
      <c r="H441" s="115"/>
      <c r="I441" s="115"/>
      <c r="J441" s="115"/>
      <c r="K441" s="115"/>
      <c r="L441" s="115"/>
      <c r="M441" s="115"/>
      <c r="N441" s="116"/>
      <c r="O441" s="116"/>
      <c r="P441" s="116"/>
      <c r="Q441" s="115"/>
      <c r="R441" s="116"/>
      <c r="S441" s="115"/>
      <c r="T441" s="116"/>
    </row>
    <row r="442" spans="5:20" ht="16.5">
      <c r="E442" s="115"/>
      <c r="F442" s="115"/>
      <c r="G442" s="115"/>
      <c r="H442" s="115"/>
      <c r="I442" s="115"/>
      <c r="J442" s="115"/>
      <c r="K442" s="115"/>
      <c r="L442" s="115"/>
      <c r="M442" s="115"/>
      <c r="N442" s="116"/>
      <c r="O442" s="116"/>
      <c r="P442" s="116"/>
      <c r="Q442" s="115"/>
      <c r="R442" s="116"/>
      <c r="S442" s="115"/>
      <c r="T442" s="116"/>
    </row>
    <row r="443" spans="5:20" ht="16.5">
      <c r="E443" s="115"/>
      <c r="F443" s="115"/>
      <c r="G443" s="115"/>
      <c r="H443" s="115"/>
      <c r="I443" s="115"/>
      <c r="J443" s="115"/>
      <c r="K443" s="115"/>
      <c r="L443" s="115"/>
      <c r="M443" s="115"/>
      <c r="N443" s="116"/>
      <c r="O443" s="116"/>
      <c r="P443" s="116"/>
      <c r="Q443" s="115"/>
      <c r="R443" s="116"/>
      <c r="S443" s="115"/>
      <c r="T443" s="116"/>
    </row>
    <row r="444" spans="5:20" ht="16.5">
      <c r="E444" s="115"/>
      <c r="F444" s="115"/>
      <c r="G444" s="115"/>
      <c r="H444" s="115"/>
      <c r="I444" s="115"/>
      <c r="J444" s="115"/>
      <c r="K444" s="115"/>
      <c r="L444" s="115"/>
      <c r="M444" s="115"/>
      <c r="N444" s="116"/>
      <c r="O444" s="116"/>
      <c r="P444" s="116"/>
      <c r="Q444" s="115"/>
      <c r="R444" s="116"/>
      <c r="S444" s="115"/>
      <c r="T444" s="116"/>
    </row>
    <row r="445" spans="5:20" ht="16.5">
      <c r="E445" s="115"/>
      <c r="F445" s="115"/>
      <c r="G445" s="115"/>
      <c r="H445" s="115"/>
      <c r="I445" s="115"/>
      <c r="J445" s="115"/>
      <c r="K445" s="115"/>
      <c r="L445" s="115"/>
      <c r="M445" s="115"/>
      <c r="N445" s="116"/>
      <c r="O445" s="116"/>
      <c r="P445" s="116"/>
      <c r="Q445" s="115"/>
      <c r="R445" s="116"/>
      <c r="S445" s="115"/>
      <c r="T445" s="116"/>
    </row>
    <row r="446" spans="5:20" ht="16.5">
      <c r="E446" s="115"/>
      <c r="F446" s="115"/>
      <c r="G446" s="115"/>
      <c r="H446" s="115"/>
      <c r="I446" s="115"/>
      <c r="J446" s="115"/>
      <c r="K446" s="115"/>
      <c r="L446" s="115"/>
      <c r="M446" s="115"/>
      <c r="N446" s="116"/>
      <c r="O446" s="116"/>
      <c r="P446" s="116"/>
      <c r="Q446" s="115"/>
      <c r="R446" s="116"/>
      <c r="S446" s="115"/>
      <c r="T446" s="116"/>
    </row>
    <row r="447" spans="5:20" ht="16.5">
      <c r="E447" s="115"/>
      <c r="F447" s="115"/>
      <c r="G447" s="115"/>
      <c r="H447" s="115"/>
      <c r="I447" s="115"/>
      <c r="J447" s="115"/>
      <c r="K447" s="115"/>
      <c r="L447" s="115"/>
      <c r="M447" s="115"/>
      <c r="N447" s="116"/>
      <c r="O447" s="116"/>
      <c r="P447" s="116"/>
      <c r="Q447" s="115"/>
      <c r="R447" s="116"/>
      <c r="S447" s="115"/>
      <c r="T447" s="116"/>
    </row>
    <row r="448" spans="5:20" ht="16.5">
      <c r="E448" s="115"/>
      <c r="F448" s="115"/>
      <c r="G448" s="115"/>
      <c r="H448" s="115"/>
      <c r="I448" s="115"/>
      <c r="J448" s="115"/>
      <c r="K448" s="115"/>
      <c r="L448" s="115"/>
      <c r="M448" s="115"/>
      <c r="N448" s="116"/>
      <c r="O448" s="116"/>
      <c r="P448" s="116"/>
      <c r="Q448" s="115"/>
      <c r="R448" s="116"/>
      <c r="S448" s="115"/>
      <c r="T448" s="116"/>
    </row>
    <row r="449" spans="5:20" ht="16.5">
      <c r="E449" s="115"/>
      <c r="F449" s="115"/>
      <c r="G449" s="115"/>
      <c r="H449" s="115"/>
      <c r="I449" s="115"/>
      <c r="J449" s="115"/>
      <c r="K449" s="115"/>
      <c r="L449" s="115"/>
      <c r="M449" s="115"/>
      <c r="N449" s="116"/>
      <c r="O449" s="116"/>
      <c r="P449" s="116"/>
      <c r="Q449" s="115"/>
      <c r="R449" s="116"/>
      <c r="S449" s="115"/>
      <c r="T449" s="116"/>
    </row>
    <row r="450" spans="5:20" ht="16.5">
      <c r="E450" s="115"/>
      <c r="F450" s="115"/>
      <c r="G450" s="115"/>
      <c r="H450" s="115"/>
      <c r="I450" s="115"/>
      <c r="J450" s="115"/>
      <c r="K450" s="115"/>
      <c r="L450" s="115"/>
      <c r="M450" s="115"/>
      <c r="N450" s="116"/>
      <c r="O450" s="116"/>
      <c r="P450" s="116"/>
      <c r="Q450" s="115"/>
      <c r="R450" s="116"/>
      <c r="S450" s="115"/>
      <c r="T450" s="116"/>
    </row>
    <row r="451" spans="5:20" ht="16.5">
      <c r="E451" s="115"/>
      <c r="F451" s="115"/>
      <c r="G451" s="115"/>
      <c r="H451" s="115"/>
      <c r="I451" s="115"/>
      <c r="J451" s="115"/>
      <c r="K451" s="115"/>
      <c r="L451" s="115"/>
      <c r="M451" s="115"/>
      <c r="N451" s="116"/>
      <c r="O451" s="116"/>
      <c r="P451" s="116"/>
      <c r="Q451" s="115"/>
      <c r="R451" s="116"/>
      <c r="S451" s="115"/>
      <c r="T451" s="116"/>
    </row>
    <row r="452" spans="5:20" ht="16.5">
      <c r="E452" s="115"/>
      <c r="F452" s="115"/>
      <c r="G452" s="115"/>
      <c r="H452" s="115"/>
      <c r="I452" s="115"/>
      <c r="J452" s="115"/>
      <c r="K452" s="115"/>
      <c r="L452" s="115"/>
      <c r="M452" s="115"/>
      <c r="N452" s="116"/>
      <c r="O452" s="116"/>
      <c r="P452" s="116"/>
      <c r="Q452" s="115"/>
      <c r="R452" s="116"/>
      <c r="S452" s="115"/>
      <c r="T452" s="116"/>
    </row>
    <row r="453" spans="5:20" ht="16.5">
      <c r="E453" s="115"/>
      <c r="F453" s="115"/>
      <c r="G453" s="115"/>
      <c r="H453" s="115"/>
      <c r="I453" s="115"/>
      <c r="J453" s="115"/>
      <c r="K453" s="115"/>
      <c r="L453" s="115"/>
      <c r="M453" s="115"/>
      <c r="N453" s="116"/>
      <c r="O453" s="116"/>
      <c r="P453" s="116"/>
      <c r="Q453" s="115"/>
      <c r="R453" s="116"/>
      <c r="S453" s="115"/>
      <c r="T453" s="116"/>
    </row>
    <row r="454" spans="5:20" ht="16.5">
      <c r="E454" s="115"/>
      <c r="F454" s="115"/>
      <c r="G454" s="115"/>
      <c r="H454" s="115"/>
      <c r="I454" s="115"/>
      <c r="J454" s="115"/>
      <c r="K454" s="115"/>
      <c r="L454" s="115"/>
      <c r="M454" s="115"/>
      <c r="N454" s="116"/>
      <c r="O454" s="116"/>
      <c r="P454" s="116"/>
      <c r="Q454" s="115"/>
      <c r="R454" s="116"/>
      <c r="S454" s="115"/>
      <c r="T454" s="116"/>
    </row>
    <row r="455" spans="5:20" ht="16.5">
      <c r="E455" s="115"/>
      <c r="F455" s="115"/>
      <c r="G455" s="115"/>
      <c r="H455" s="115"/>
      <c r="I455" s="115"/>
      <c r="J455" s="115"/>
      <c r="K455" s="115"/>
      <c r="L455" s="115"/>
      <c r="M455" s="115"/>
      <c r="N455" s="116"/>
      <c r="O455" s="116"/>
      <c r="P455" s="116"/>
      <c r="Q455" s="115"/>
      <c r="R455" s="116"/>
      <c r="S455" s="115"/>
      <c r="T455" s="116"/>
    </row>
    <row r="456" spans="5:20" ht="16.5">
      <c r="E456" s="115"/>
      <c r="F456" s="115"/>
      <c r="G456" s="115"/>
      <c r="H456" s="115"/>
      <c r="I456" s="115"/>
      <c r="J456" s="115"/>
      <c r="K456" s="115"/>
      <c r="L456" s="115"/>
      <c r="M456" s="115"/>
      <c r="N456" s="116"/>
      <c r="O456" s="116"/>
      <c r="P456" s="116"/>
      <c r="Q456" s="115"/>
      <c r="R456" s="116"/>
      <c r="S456" s="115"/>
      <c r="T456" s="116"/>
    </row>
    <row r="457" spans="5:20" ht="16.5">
      <c r="E457" s="115"/>
      <c r="F457" s="115"/>
      <c r="G457" s="115"/>
      <c r="H457" s="115"/>
      <c r="I457" s="115"/>
      <c r="J457" s="115"/>
      <c r="K457" s="115"/>
      <c r="L457" s="115"/>
      <c r="M457" s="115"/>
      <c r="N457" s="116"/>
      <c r="O457" s="116"/>
      <c r="P457" s="116"/>
      <c r="Q457" s="115"/>
      <c r="R457" s="116"/>
      <c r="S457" s="115"/>
      <c r="T457" s="116"/>
    </row>
    <row r="458" spans="5:20" ht="16.5">
      <c r="E458" s="115"/>
      <c r="F458" s="115"/>
      <c r="G458" s="115"/>
      <c r="H458" s="115"/>
      <c r="I458" s="115"/>
      <c r="J458" s="115"/>
      <c r="K458" s="115"/>
      <c r="L458" s="115"/>
      <c r="M458" s="115"/>
      <c r="N458" s="116"/>
      <c r="O458" s="116"/>
      <c r="P458" s="116"/>
      <c r="Q458" s="115"/>
      <c r="R458" s="116"/>
      <c r="S458" s="115"/>
      <c r="T458" s="116"/>
    </row>
    <row r="459" spans="5:20" ht="16.5">
      <c r="E459" s="115"/>
      <c r="F459" s="115"/>
      <c r="G459" s="115"/>
      <c r="H459" s="115"/>
      <c r="I459" s="115"/>
      <c r="J459" s="115"/>
      <c r="K459" s="115"/>
      <c r="L459" s="115"/>
      <c r="M459" s="115"/>
      <c r="N459" s="116"/>
      <c r="O459" s="116"/>
      <c r="P459" s="116"/>
      <c r="Q459" s="115"/>
      <c r="R459" s="116"/>
      <c r="S459" s="115"/>
      <c r="T459" s="116"/>
    </row>
    <row r="460" spans="5:20" ht="16.5">
      <c r="E460" s="115"/>
      <c r="F460" s="115"/>
      <c r="G460" s="115"/>
      <c r="H460" s="115"/>
      <c r="I460" s="115"/>
      <c r="J460" s="115"/>
      <c r="K460" s="115"/>
      <c r="L460" s="115"/>
      <c r="M460" s="115"/>
      <c r="N460" s="116"/>
      <c r="O460" s="116"/>
      <c r="P460" s="116"/>
      <c r="Q460" s="115"/>
      <c r="R460" s="116"/>
      <c r="S460" s="115"/>
      <c r="T460" s="116"/>
    </row>
    <row r="461" spans="5:20" ht="16.5">
      <c r="E461" s="115"/>
      <c r="F461" s="115"/>
      <c r="G461" s="115"/>
      <c r="H461" s="115"/>
      <c r="I461" s="115"/>
      <c r="J461" s="115"/>
      <c r="K461" s="115"/>
      <c r="L461" s="115"/>
      <c r="M461" s="115"/>
      <c r="N461" s="116"/>
      <c r="O461" s="116"/>
      <c r="P461" s="116"/>
      <c r="Q461" s="115"/>
      <c r="R461" s="116"/>
      <c r="S461" s="115"/>
      <c r="T461" s="116"/>
    </row>
    <row r="462" spans="5:20" ht="16.5">
      <c r="E462" s="115"/>
      <c r="F462" s="115"/>
      <c r="G462" s="115"/>
      <c r="H462" s="115"/>
      <c r="I462" s="115"/>
      <c r="J462" s="115"/>
      <c r="K462" s="115"/>
      <c r="L462" s="115"/>
      <c r="M462" s="115"/>
      <c r="N462" s="116"/>
      <c r="O462" s="116"/>
      <c r="P462" s="116"/>
      <c r="Q462" s="115"/>
      <c r="R462" s="116"/>
      <c r="S462" s="115"/>
      <c r="T462" s="116"/>
    </row>
    <row r="463" spans="5:20" ht="16.5">
      <c r="E463" s="115"/>
      <c r="F463" s="115"/>
      <c r="G463" s="115"/>
      <c r="H463" s="115"/>
      <c r="I463" s="115"/>
      <c r="J463" s="115"/>
      <c r="K463" s="115"/>
      <c r="L463" s="115"/>
      <c r="M463" s="115"/>
      <c r="N463" s="116"/>
      <c r="O463" s="116"/>
      <c r="P463" s="116"/>
      <c r="Q463" s="115"/>
      <c r="R463" s="116"/>
      <c r="S463" s="115"/>
      <c r="T463" s="116"/>
    </row>
    <row r="464" spans="5:20" ht="16.5">
      <c r="E464" s="115"/>
      <c r="F464" s="115"/>
      <c r="G464" s="115"/>
      <c r="H464" s="115"/>
      <c r="I464" s="115"/>
      <c r="J464" s="115"/>
      <c r="K464" s="115"/>
      <c r="L464" s="115"/>
      <c r="M464" s="115"/>
      <c r="N464" s="116"/>
      <c r="O464" s="116"/>
      <c r="P464" s="116"/>
      <c r="Q464" s="115"/>
      <c r="R464" s="116"/>
      <c r="S464" s="115"/>
      <c r="T464" s="116"/>
    </row>
    <row r="465" spans="5:20" ht="16.5">
      <c r="E465" s="115"/>
      <c r="F465" s="115"/>
      <c r="G465" s="115"/>
      <c r="H465" s="115"/>
      <c r="I465" s="115"/>
      <c r="J465" s="115"/>
      <c r="K465" s="115"/>
      <c r="L465" s="115"/>
      <c r="M465" s="115"/>
      <c r="N465" s="116"/>
      <c r="O465" s="116"/>
      <c r="P465" s="116"/>
      <c r="Q465" s="115"/>
      <c r="R465" s="116"/>
      <c r="S465" s="115"/>
      <c r="T465" s="116"/>
    </row>
    <row r="466" spans="5:20" ht="16.5">
      <c r="E466" s="115"/>
      <c r="F466" s="115"/>
      <c r="G466" s="115"/>
      <c r="H466" s="115"/>
      <c r="I466" s="115"/>
      <c r="J466" s="115"/>
      <c r="K466" s="115"/>
      <c r="L466" s="115"/>
      <c r="M466" s="115"/>
      <c r="N466" s="116"/>
      <c r="O466" s="116"/>
      <c r="P466" s="116"/>
      <c r="Q466" s="115"/>
      <c r="R466" s="116"/>
      <c r="S466" s="115"/>
      <c r="T466" s="116"/>
    </row>
    <row r="467" spans="5:20" ht="16.5">
      <c r="E467" s="115"/>
      <c r="F467" s="115"/>
      <c r="G467" s="115"/>
      <c r="H467" s="115"/>
      <c r="I467" s="115"/>
      <c r="J467" s="115"/>
      <c r="K467" s="115"/>
      <c r="L467" s="115"/>
      <c r="M467" s="115"/>
      <c r="N467" s="116"/>
      <c r="O467" s="116"/>
      <c r="P467" s="116"/>
      <c r="Q467" s="115"/>
      <c r="R467" s="116"/>
      <c r="S467" s="115"/>
      <c r="T467" s="116"/>
    </row>
    <row r="468" spans="5:20" ht="16.5">
      <c r="E468" s="115"/>
      <c r="F468" s="115"/>
      <c r="G468" s="115"/>
      <c r="H468" s="115"/>
      <c r="I468" s="115"/>
      <c r="J468" s="115"/>
      <c r="K468" s="115"/>
      <c r="L468" s="115"/>
      <c r="M468" s="115"/>
      <c r="N468" s="116"/>
      <c r="O468" s="116"/>
      <c r="P468" s="116"/>
      <c r="Q468" s="115"/>
      <c r="R468" s="116"/>
      <c r="S468" s="115"/>
      <c r="T468" s="116"/>
    </row>
    <row r="469" spans="5:20" ht="16.5">
      <c r="E469" s="115"/>
      <c r="F469" s="115"/>
      <c r="G469" s="115"/>
      <c r="H469" s="115"/>
      <c r="I469" s="115"/>
      <c r="J469" s="115"/>
      <c r="K469" s="115"/>
      <c r="L469" s="115"/>
      <c r="M469" s="115"/>
      <c r="N469" s="116"/>
      <c r="O469" s="116"/>
      <c r="P469" s="116"/>
      <c r="Q469" s="115"/>
      <c r="R469" s="116"/>
      <c r="S469" s="115"/>
      <c r="T469" s="116"/>
    </row>
    <row r="470" spans="5:20" ht="16.5">
      <c r="E470" s="115"/>
      <c r="F470" s="115"/>
      <c r="G470" s="115"/>
      <c r="H470" s="115"/>
      <c r="I470" s="115"/>
      <c r="J470" s="115"/>
      <c r="K470" s="115"/>
      <c r="L470" s="115"/>
      <c r="M470" s="115"/>
      <c r="N470" s="116"/>
      <c r="O470" s="116"/>
      <c r="P470" s="116"/>
      <c r="Q470" s="115"/>
      <c r="R470" s="116"/>
      <c r="S470" s="115"/>
      <c r="T470" s="116"/>
    </row>
    <row r="471" spans="5:20" ht="16.5">
      <c r="E471" s="115"/>
      <c r="F471" s="115"/>
      <c r="G471" s="115"/>
      <c r="H471" s="115"/>
      <c r="I471" s="115"/>
      <c r="J471" s="115"/>
      <c r="K471" s="115"/>
      <c r="L471" s="115"/>
      <c r="M471" s="115"/>
      <c r="N471" s="116"/>
      <c r="O471" s="116"/>
      <c r="P471" s="116"/>
      <c r="Q471" s="115"/>
      <c r="R471" s="116"/>
      <c r="S471" s="115"/>
      <c r="T471" s="116"/>
    </row>
    <row r="472" spans="5:20" ht="16.5">
      <c r="E472" s="115"/>
      <c r="F472" s="115"/>
      <c r="G472" s="115"/>
      <c r="H472" s="115"/>
      <c r="I472" s="115"/>
      <c r="J472" s="115"/>
      <c r="K472" s="115"/>
      <c r="L472" s="115"/>
      <c r="M472" s="115"/>
      <c r="N472" s="116"/>
      <c r="O472" s="116"/>
      <c r="P472" s="116"/>
      <c r="Q472" s="115"/>
      <c r="R472" s="116"/>
      <c r="S472" s="115"/>
      <c r="T472" s="116"/>
    </row>
    <row r="473" spans="5:20" ht="16.5">
      <c r="E473" s="115"/>
      <c r="F473" s="115"/>
      <c r="G473" s="115"/>
      <c r="H473" s="115"/>
      <c r="I473" s="115"/>
      <c r="J473" s="115"/>
      <c r="K473" s="115"/>
      <c r="L473" s="115"/>
      <c r="M473" s="115"/>
      <c r="N473" s="116"/>
      <c r="O473" s="116"/>
      <c r="P473" s="116"/>
      <c r="Q473" s="115"/>
      <c r="R473" s="116"/>
      <c r="S473" s="115"/>
      <c r="T473" s="116"/>
    </row>
    <row r="474" spans="5:20" ht="16.5">
      <c r="E474" s="115"/>
      <c r="F474" s="115"/>
      <c r="G474" s="115"/>
      <c r="H474" s="115"/>
      <c r="I474" s="115"/>
      <c r="J474" s="115"/>
      <c r="K474" s="115"/>
      <c r="L474" s="115"/>
      <c r="M474" s="115"/>
      <c r="N474" s="116"/>
      <c r="O474" s="116"/>
      <c r="P474" s="116"/>
      <c r="Q474" s="115"/>
      <c r="R474" s="116"/>
      <c r="S474" s="115"/>
      <c r="T474" s="116"/>
    </row>
    <row r="475" spans="5:20" ht="16.5">
      <c r="E475" s="115"/>
      <c r="F475" s="115"/>
      <c r="G475" s="115"/>
      <c r="H475" s="115"/>
      <c r="I475" s="115"/>
      <c r="J475" s="115"/>
      <c r="K475" s="115"/>
      <c r="L475" s="115"/>
      <c r="M475" s="115"/>
      <c r="N475" s="116"/>
      <c r="O475" s="116"/>
      <c r="P475" s="116"/>
      <c r="Q475" s="115"/>
      <c r="R475" s="116"/>
      <c r="S475" s="115"/>
      <c r="T475" s="116"/>
    </row>
    <row r="476" spans="5:20" ht="16.5">
      <c r="E476" s="115"/>
      <c r="F476" s="115"/>
      <c r="G476" s="115"/>
      <c r="H476" s="115"/>
      <c r="I476" s="115"/>
      <c r="J476" s="115"/>
      <c r="K476" s="115"/>
      <c r="L476" s="115"/>
      <c r="M476" s="115"/>
      <c r="N476" s="116"/>
      <c r="O476" s="116"/>
      <c r="P476" s="116"/>
      <c r="Q476" s="115"/>
      <c r="R476" s="116"/>
      <c r="S476" s="115"/>
      <c r="T476" s="116"/>
    </row>
    <row r="477" spans="5:20" ht="16.5">
      <c r="E477" s="115"/>
      <c r="F477" s="115"/>
      <c r="G477" s="115"/>
      <c r="H477" s="115"/>
      <c r="I477" s="115"/>
      <c r="J477" s="115"/>
      <c r="K477" s="115"/>
      <c r="L477" s="115"/>
      <c r="M477" s="115"/>
      <c r="N477" s="116"/>
      <c r="O477" s="116"/>
      <c r="P477" s="116"/>
      <c r="Q477" s="115"/>
      <c r="R477" s="116"/>
      <c r="S477" s="115"/>
      <c r="T477" s="116"/>
    </row>
    <row r="478" spans="5:20" ht="16.5">
      <c r="E478" s="115"/>
      <c r="F478" s="115"/>
      <c r="G478" s="115"/>
      <c r="H478" s="115"/>
      <c r="I478" s="115"/>
      <c r="J478" s="115"/>
      <c r="K478" s="115"/>
      <c r="L478" s="115"/>
      <c r="M478" s="115"/>
      <c r="N478" s="116"/>
      <c r="O478" s="116"/>
      <c r="P478" s="116"/>
      <c r="Q478" s="115"/>
      <c r="R478" s="116"/>
      <c r="S478" s="115"/>
      <c r="T478" s="116"/>
    </row>
    <row r="479" spans="5:20" ht="16.5">
      <c r="E479" s="115"/>
      <c r="F479" s="115"/>
      <c r="G479" s="115"/>
      <c r="H479" s="115"/>
      <c r="I479" s="115"/>
      <c r="J479" s="115"/>
      <c r="K479" s="115"/>
      <c r="L479" s="115"/>
      <c r="M479" s="115"/>
      <c r="N479" s="116"/>
      <c r="O479" s="116"/>
      <c r="P479" s="116"/>
      <c r="Q479" s="115"/>
      <c r="R479" s="116"/>
      <c r="S479" s="115"/>
      <c r="T479" s="116"/>
    </row>
    <row r="480" spans="11:20" ht="16.5">
      <c r="K480" s="115"/>
      <c r="L480" s="115"/>
      <c r="M480" s="115"/>
      <c r="N480" s="116"/>
      <c r="O480" s="116"/>
      <c r="P480" s="116"/>
      <c r="Q480" s="115"/>
      <c r="R480" s="116"/>
      <c r="S480" s="115"/>
      <c r="T480" s="116"/>
    </row>
    <row r="481" spans="11:20" ht="16.5">
      <c r="K481" s="115"/>
      <c r="L481" s="115"/>
      <c r="M481" s="115"/>
      <c r="N481" s="116"/>
      <c r="O481" s="116"/>
      <c r="P481" s="116"/>
      <c r="Q481" s="115"/>
      <c r="R481" s="116"/>
      <c r="S481" s="115"/>
      <c r="T481" s="116"/>
    </row>
    <row r="482" spans="11:20" ht="16.5">
      <c r="K482" s="115"/>
      <c r="L482" s="115"/>
      <c r="M482" s="115"/>
      <c r="N482" s="116"/>
      <c r="O482" s="116"/>
      <c r="P482" s="116"/>
      <c r="Q482" s="115"/>
      <c r="R482" s="116"/>
      <c r="S482" s="115"/>
      <c r="T482" s="116"/>
    </row>
    <row r="483" spans="11:20" ht="16.5">
      <c r="K483" s="115"/>
      <c r="L483" s="115"/>
      <c r="M483" s="115"/>
      <c r="N483" s="116"/>
      <c r="O483" s="116"/>
      <c r="P483" s="116"/>
      <c r="Q483" s="115"/>
      <c r="R483" s="116"/>
      <c r="S483" s="115"/>
      <c r="T483" s="116"/>
    </row>
    <row r="484" spans="11:20" ht="16.5">
      <c r="K484" s="115"/>
      <c r="L484" s="115"/>
      <c r="M484" s="115"/>
      <c r="N484" s="116"/>
      <c r="O484" s="116"/>
      <c r="P484" s="116"/>
      <c r="Q484" s="115"/>
      <c r="R484" s="116"/>
      <c r="S484" s="115"/>
      <c r="T484" s="116"/>
    </row>
    <row r="485" spans="11:20" ht="16.5">
      <c r="K485" s="115"/>
      <c r="L485" s="115"/>
      <c r="M485" s="115"/>
      <c r="N485" s="116"/>
      <c r="O485" s="116"/>
      <c r="P485" s="116"/>
      <c r="Q485" s="115"/>
      <c r="R485" s="116"/>
      <c r="S485" s="115"/>
      <c r="T485" s="116"/>
    </row>
    <row r="486" spans="11:20" ht="16.5">
      <c r="K486" s="115"/>
      <c r="L486" s="115"/>
      <c r="M486" s="115"/>
      <c r="N486" s="116"/>
      <c r="O486" s="116"/>
      <c r="P486" s="116"/>
      <c r="Q486" s="115"/>
      <c r="R486" s="116"/>
      <c r="S486" s="115"/>
      <c r="T486" s="116"/>
    </row>
    <row r="487" spans="11:20" ht="16.5">
      <c r="K487" s="115"/>
      <c r="L487" s="115"/>
      <c r="M487" s="115"/>
      <c r="N487" s="116"/>
      <c r="O487" s="116"/>
      <c r="P487" s="116"/>
      <c r="Q487" s="115"/>
      <c r="R487" s="116"/>
      <c r="S487" s="115"/>
      <c r="T487" s="116"/>
    </row>
    <row r="488" spans="11:20" ht="16.5">
      <c r="K488" s="115"/>
      <c r="L488" s="115"/>
      <c r="M488" s="115"/>
      <c r="N488" s="116"/>
      <c r="O488" s="116"/>
      <c r="P488" s="116"/>
      <c r="Q488" s="115"/>
      <c r="R488" s="116"/>
      <c r="S488" s="115"/>
      <c r="T488" s="116"/>
    </row>
    <row r="489" spans="11:20" ht="16.5">
      <c r="K489" s="115"/>
      <c r="L489" s="115"/>
      <c r="M489" s="115"/>
      <c r="N489" s="116"/>
      <c r="O489" s="116"/>
      <c r="P489" s="116"/>
      <c r="Q489" s="115"/>
      <c r="R489" s="116"/>
      <c r="S489" s="115"/>
      <c r="T489" s="116"/>
    </row>
    <row r="490" spans="11:20" ht="16.5">
      <c r="K490" s="115"/>
      <c r="L490" s="115"/>
      <c r="M490" s="115"/>
      <c r="N490" s="116"/>
      <c r="O490" s="116"/>
      <c r="P490" s="116"/>
      <c r="Q490" s="115"/>
      <c r="R490" s="116"/>
      <c r="S490" s="115"/>
      <c r="T490" s="116"/>
    </row>
    <row r="491" spans="11:20" ht="16.5">
      <c r="K491" s="115"/>
      <c r="L491" s="115"/>
      <c r="M491" s="115"/>
      <c r="N491" s="116"/>
      <c r="O491" s="116"/>
      <c r="P491" s="116"/>
      <c r="Q491" s="115"/>
      <c r="R491" s="116"/>
      <c r="S491" s="115"/>
      <c r="T491" s="116"/>
    </row>
    <row r="492" spans="11:20" ht="16.5">
      <c r="K492" s="115"/>
      <c r="L492" s="115"/>
      <c r="M492" s="115"/>
      <c r="N492" s="116"/>
      <c r="O492" s="116"/>
      <c r="P492" s="116"/>
      <c r="Q492" s="115"/>
      <c r="R492" s="116"/>
      <c r="S492" s="115"/>
      <c r="T492" s="116"/>
    </row>
    <row r="493" spans="11:20" ht="16.5">
      <c r="K493" s="115"/>
      <c r="L493" s="115"/>
      <c r="M493" s="115"/>
      <c r="N493" s="116"/>
      <c r="O493" s="116"/>
      <c r="P493" s="116"/>
      <c r="Q493" s="115"/>
      <c r="R493" s="116"/>
      <c r="S493" s="115"/>
      <c r="T493" s="116"/>
    </row>
    <row r="494" spans="11:20" ht="16.5">
      <c r="K494" s="115"/>
      <c r="L494" s="115"/>
      <c r="M494" s="115"/>
      <c r="N494" s="116"/>
      <c r="O494" s="116"/>
      <c r="P494" s="116"/>
      <c r="Q494" s="115"/>
      <c r="R494" s="116"/>
      <c r="S494" s="115"/>
      <c r="T494" s="116"/>
    </row>
    <row r="495" spans="11:20" ht="16.5">
      <c r="K495" s="115"/>
      <c r="L495" s="115"/>
      <c r="M495" s="115"/>
      <c r="N495" s="116"/>
      <c r="O495" s="116"/>
      <c r="P495" s="116"/>
      <c r="Q495" s="115"/>
      <c r="R495" s="116"/>
      <c r="S495" s="115"/>
      <c r="T495" s="116"/>
    </row>
    <row r="496" spans="11:20" ht="16.5">
      <c r="K496" s="115"/>
      <c r="L496" s="115"/>
      <c r="M496" s="115"/>
      <c r="N496" s="116"/>
      <c r="O496" s="116"/>
      <c r="P496" s="116"/>
      <c r="Q496" s="115"/>
      <c r="R496" s="116"/>
      <c r="S496" s="115"/>
      <c r="T496" s="116"/>
    </row>
    <row r="497" spans="11:20" ht="16.5">
      <c r="K497" s="115"/>
      <c r="L497" s="115"/>
      <c r="M497" s="115"/>
      <c r="N497" s="116"/>
      <c r="O497" s="116"/>
      <c r="P497" s="116"/>
      <c r="Q497" s="115"/>
      <c r="R497" s="116"/>
      <c r="S497" s="115"/>
      <c r="T497" s="116"/>
    </row>
    <row r="498" spans="11:20" ht="16.5">
      <c r="K498" s="115"/>
      <c r="L498" s="115"/>
      <c r="M498" s="115"/>
      <c r="N498" s="116"/>
      <c r="O498" s="116"/>
      <c r="P498" s="116"/>
      <c r="Q498" s="115"/>
      <c r="R498" s="116"/>
      <c r="S498" s="115"/>
      <c r="T498" s="116"/>
    </row>
    <row r="499" spans="11:20" ht="16.5">
      <c r="K499" s="115"/>
      <c r="L499" s="115"/>
      <c r="M499" s="115"/>
      <c r="N499" s="116"/>
      <c r="O499" s="116"/>
      <c r="P499" s="116"/>
      <c r="Q499" s="115"/>
      <c r="R499" s="116"/>
      <c r="S499" s="115"/>
      <c r="T499" s="116"/>
    </row>
    <row r="500" spans="11:20" ht="16.5">
      <c r="K500" s="115"/>
      <c r="L500" s="115"/>
      <c r="M500" s="115"/>
      <c r="N500" s="116"/>
      <c r="O500" s="116"/>
      <c r="P500" s="116"/>
      <c r="Q500" s="115"/>
      <c r="R500" s="116"/>
      <c r="S500" s="115"/>
      <c r="T500" s="116"/>
    </row>
    <row r="501" spans="11:20" ht="16.5">
      <c r="K501" s="115"/>
      <c r="L501" s="115"/>
      <c r="M501" s="115"/>
      <c r="N501" s="116"/>
      <c r="O501" s="116"/>
      <c r="P501" s="116"/>
      <c r="Q501" s="115"/>
      <c r="R501" s="116"/>
      <c r="S501" s="115"/>
      <c r="T501" s="116"/>
    </row>
    <row r="502" spans="11:20" ht="16.5">
      <c r="K502" s="115"/>
      <c r="L502" s="115"/>
      <c r="M502" s="115"/>
      <c r="N502" s="116"/>
      <c r="O502" s="116"/>
      <c r="P502" s="116"/>
      <c r="Q502" s="115"/>
      <c r="R502" s="116"/>
      <c r="S502" s="115"/>
      <c r="T502" s="116"/>
    </row>
    <row r="503" spans="11:20" ht="16.5">
      <c r="K503" s="115"/>
      <c r="L503" s="115"/>
      <c r="M503" s="115"/>
      <c r="N503" s="116"/>
      <c r="O503" s="116"/>
      <c r="P503" s="116"/>
      <c r="Q503" s="115"/>
      <c r="R503" s="116"/>
      <c r="S503" s="115"/>
      <c r="T503" s="116"/>
    </row>
    <row r="504" spans="11:20" ht="16.5">
      <c r="K504" s="115"/>
      <c r="L504" s="115"/>
      <c r="M504" s="115"/>
      <c r="N504" s="116"/>
      <c r="O504" s="116"/>
      <c r="P504" s="116"/>
      <c r="Q504" s="115"/>
      <c r="R504" s="116"/>
      <c r="S504" s="115"/>
      <c r="T504" s="116"/>
    </row>
    <row r="505" spans="11:20" ht="16.5">
      <c r="K505" s="115"/>
      <c r="L505" s="115"/>
      <c r="M505" s="115"/>
      <c r="N505" s="116"/>
      <c r="O505" s="116"/>
      <c r="P505" s="116"/>
      <c r="Q505" s="115"/>
      <c r="R505" s="116"/>
      <c r="S505" s="115"/>
      <c r="T505" s="116"/>
    </row>
    <row r="506" spans="11:20" ht="16.5">
      <c r="K506" s="115"/>
      <c r="L506" s="115"/>
      <c r="M506" s="115"/>
      <c r="N506" s="116"/>
      <c r="O506" s="116"/>
      <c r="P506" s="116"/>
      <c r="Q506" s="115"/>
      <c r="R506" s="116"/>
      <c r="S506" s="115"/>
      <c r="T506" s="116"/>
    </row>
    <row r="507" spans="11:20" ht="16.5">
      <c r="K507" s="115"/>
      <c r="L507" s="115"/>
      <c r="M507" s="115"/>
      <c r="N507" s="116"/>
      <c r="O507" s="116"/>
      <c r="P507" s="116"/>
      <c r="Q507" s="115"/>
      <c r="R507" s="116"/>
      <c r="S507" s="115"/>
      <c r="T507" s="116"/>
    </row>
    <row r="508" spans="11:20" ht="16.5">
      <c r="K508" s="115"/>
      <c r="L508" s="115"/>
      <c r="M508" s="115"/>
      <c r="N508" s="116"/>
      <c r="O508" s="116"/>
      <c r="P508" s="116"/>
      <c r="Q508" s="115"/>
      <c r="R508" s="116"/>
      <c r="S508" s="115"/>
      <c r="T508" s="116"/>
    </row>
    <row r="509" spans="11:20" ht="16.5">
      <c r="K509" s="115"/>
      <c r="L509" s="115"/>
      <c r="M509" s="115"/>
      <c r="N509" s="116"/>
      <c r="O509" s="116"/>
      <c r="P509" s="116"/>
      <c r="Q509" s="115"/>
      <c r="R509" s="116"/>
      <c r="S509" s="115"/>
      <c r="T509" s="116"/>
    </row>
    <row r="510" spans="11:20" ht="16.5">
      <c r="K510" s="115"/>
      <c r="L510" s="115"/>
      <c r="M510" s="115"/>
      <c r="N510" s="116"/>
      <c r="O510" s="116"/>
      <c r="P510" s="116"/>
      <c r="Q510" s="115"/>
      <c r="R510" s="116"/>
      <c r="S510" s="115"/>
      <c r="T510" s="116"/>
    </row>
    <row r="511" spans="11:20" ht="16.5">
      <c r="K511" s="115"/>
      <c r="L511" s="115"/>
      <c r="M511" s="115"/>
      <c r="N511" s="116"/>
      <c r="O511" s="116"/>
      <c r="P511" s="116"/>
      <c r="Q511" s="115"/>
      <c r="R511" s="116"/>
      <c r="S511" s="115"/>
      <c r="T511" s="116"/>
    </row>
    <row r="512" spans="11:20" ht="16.5">
      <c r="K512" s="115"/>
      <c r="L512" s="115"/>
      <c r="M512" s="115"/>
      <c r="N512" s="116"/>
      <c r="O512" s="116"/>
      <c r="P512" s="116"/>
      <c r="Q512" s="115"/>
      <c r="R512" s="116"/>
      <c r="S512" s="115"/>
      <c r="T512" s="116"/>
    </row>
    <row r="513" spans="11:20" ht="16.5">
      <c r="K513" s="115"/>
      <c r="L513" s="115"/>
      <c r="M513" s="115"/>
      <c r="N513" s="116"/>
      <c r="O513" s="116"/>
      <c r="P513" s="116"/>
      <c r="Q513" s="115"/>
      <c r="R513" s="116"/>
      <c r="S513" s="115"/>
      <c r="T513" s="116"/>
    </row>
    <row r="514" spans="11:20" ht="16.5">
      <c r="K514" s="115"/>
      <c r="L514" s="115"/>
      <c r="M514" s="115"/>
      <c r="N514" s="116"/>
      <c r="O514" s="116"/>
      <c r="P514" s="116"/>
      <c r="Q514" s="115"/>
      <c r="R514" s="116"/>
      <c r="S514" s="115"/>
      <c r="T514" s="116"/>
    </row>
    <row r="515" spans="11:20" ht="16.5">
      <c r="K515" s="115"/>
      <c r="L515" s="115"/>
      <c r="M515" s="115"/>
      <c r="N515" s="116"/>
      <c r="O515" s="116"/>
      <c r="P515" s="116"/>
      <c r="Q515" s="115"/>
      <c r="R515" s="116"/>
      <c r="S515" s="115"/>
      <c r="T515" s="116"/>
    </row>
    <row r="516" spans="11:20" ht="16.5">
      <c r="K516" s="115"/>
      <c r="L516" s="115"/>
      <c r="M516" s="115"/>
      <c r="N516" s="116"/>
      <c r="O516" s="116"/>
      <c r="P516" s="116"/>
      <c r="Q516" s="115"/>
      <c r="R516" s="116"/>
      <c r="S516" s="115"/>
      <c r="T516" s="116"/>
    </row>
    <row r="517" spans="11:20" ht="16.5">
      <c r="K517" s="115"/>
      <c r="L517" s="115"/>
      <c r="M517" s="115"/>
      <c r="N517" s="116"/>
      <c r="O517" s="116"/>
      <c r="P517" s="116"/>
      <c r="Q517" s="115"/>
      <c r="R517" s="116"/>
      <c r="S517" s="115"/>
      <c r="T517" s="116"/>
    </row>
    <row r="518" spans="11:20" ht="16.5">
      <c r="K518" s="115"/>
      <c r="L518" s="115"/>
      <c r="M518" s="115"/>
      <c r="N518" s="116"/>
      <c r="O518" s="116"/>
      <c r="P518" s="116"/>
      <c r="Q518" s="115"/>
      <c r="R518" s="116"/>
      <c r="S518" s="115"/>
      <c r="T518" s="116"/>
    </row>
    <row r="519" spans="11:20" ht="16.5">
      <c r="K519" s="115"/>
      <c r="L519" s="115"/>
      <c r="M519" s="115"/>
      <c r="N519" s="116"/>
      <c r="O519" s="116"/>
      <c r="P519" s="116"/>
      <c r="Q519" s="115"/>
      <c r="R519" s="116"/>
      <c r="S519" s="115"/>
      <c r="T519" s="116"/>
    </row>
    <row r="520" spans="11:20" ht="16.5">
      <c r="K520" s="115"/>
      <c r="L520" s="115"/>
      <c r="M520" s="115"/>
      <c r="N520" s="116"/>
      <c r="O520" s="116"/>
      <c r="P520" s="116"/>
      <c r="Q520" s="115"/>
      <c r="R520" s="116"/>
      <c r="S520" s="115"/>
      <c r="T520" s="116"/>
    </row>
    <row r="521" spans="11:20" ht="16.5">
      <c r="K521" s="115"/>
      <c r="L521" s="115"/>
      <c r="M521" s="115"/>
      <c r="N521" s="116"/>
      <c r="O521" s="116"/>
      <c r="P521" s="116"/>
      <c r="Q521" s="115"/>
      <c r="R521" s="116"/>
      <c r="S521" s="115"/>
      <c r="T521" s="116"/>
    </row>
    <row r="522" spans="11:20" ht="16.5">
      <c r="K522" s="115"/>
      <c r="L522" s="115"/>
      <c r="M522" s="115"/>
      <c r="N522" s="116"/>
      <c r="O522" s="116"/>
      <c r="P522" s="116"/>
      <c r="Q522" s="115"/>
      <c r="R522" s="116"/>
      <c r="S522" s="115"/>
      <c r="T522" s="116"/>
    </row>
    <row r="523" spans="11:20" ht="16.5">
      <c r="K523" s="115"/>
      <c r="L523" s="115"/>
      <c r="M523" s="115"/>
      <c r="N523" s="116"/>
      <c r="O523" s="116"/>
      <c r="P523" s="116"/>
      <c r="Q523" s="115"/>
      <c r="R523" s="116"/>
      <c r="S523" s="115"/>
      <c r="T523" s="116"/>
    </row>
    <row r="524" spans="11:20" ht="16.5">
      <c r="K524" s="115"/>
      <c r="L524" s="115"/>
      <c r="M524" s="115"/>
      <c r="N524" s="116"/>
      <c r="O524" s="116"/>
      <c r="P524" s="116"/>
      <c r="Q524" s="115"/>
      <c r="R524" s="116"/>
      <c r="S524" s="115"/>
      <c r="T524" s="116"/>
    </row>
    <row r="525" spans="11:20" ht="16.5">
      <c r="K525" s="115"/>
      <c r="L525" s="115"/>
      <c r="M525" s="115"/>
      <c r="N525" s="116"/>
      <c r="O525" s="116"/>
      <c r="P525" s="116"/>
      <c r="Q525" s="115"/>
      <c r="R525" s="116"/>
      <c r="S525" s="115"/>
      <c r="T525" s="116"/>
    </row>
    <row r="526" spans="11:20" ht="16.5">
      <c r="K526" s="115"/>
      <c r="L526" s="115"/>
      <c r="M526" s="115"/>
      <c r="N526" s="116"/>
      <c r="O526" s="116"/>
      <c r="P526" s="116"/>
      <c r="Q526" s="115"/>
      <c r="R526" s="116"/>
      <c r="S526" s="115"/>
      <c r="T526" s="116"/>
    </row>
    <row r="527" spans="11:20" ht="16.5">
      <c r="K527" s="115"/>
      <c r="L527" s="115"/>
      <c r="M527" s="115"/>
      <c r="N527" s="116"/>
      <c r="O527" s="116"/>
      <c r="P527" s="116"/>
      <c r="Q527" s="115"/>
      <c r="R527" s="116"/>
      <c r="S527" s="115"/>
      <c r="T527" s="116"/>
    </row>
    <row r="528" spans="11:20" ht="16.5">
      <c r="K528" s="115"/>
      <c r="L528" s="115"/>
      <c r="M528" s="115"/>
      <c r="N528" s="116"/>
      <c r="O528" s="116"/>
      <c r="P528" s="116"/>
      <c r="Q528" s="115"/>
      <c r="R528" s="116"/>
      <c r="S528" s="115"/>
      <c r="T528" s="116"/>
    </row>
    <row r="529" spans="11:20" ht="16.5">
      <c r="K529" s="115"/>
      <c r="L529" s="115"/>
      <c r="M529" s="115"/>
      <c r="N529" s="116"/>
      <c r="O529" s="116"/>
      <c r="P529" s="116"/>
      <c r="Q529" s="115"/>
      <c r="R529" s="116"/>
      <c r="S529" s="115"/>
      <c r="T529" s="116"/>
    </row>
    <row r="530" spans="11:20" ht="16.5">
      <c r="K530" s="115"/>
      <c r="L530" s="115"/>
      <c r="M530" s="115"/>
      <c r="N530" s="116"/>
      <c r="O530" s="116"/>
      <c r="P530" s="116"/>
      <c r="Q530" s="115"/>
      <c r="R530" s="116"/>
      <c r="S530" s="115"/>
      <c r="T530" s="116"/>
    </row>
    <row r="531" spans="11:20" ht="16.5">
      <c r="K531" s="115"/>
      <c r="L531" s="115"/>
      <c r="M531" s="115"/>
      <c r="N531" s="116"/>
      <c r="O531" s="116"/>
      <c r="P531" s="116"/>
      <c r="Q531" s="115"/>
      <c r="R531" s="116"/>
      <c r="S531" s="115"/>
      <c r="T531" s="116"/>
    </row>
    <row r="532" spans="11:20" ht="16.5">
      <c r="K532" s="115"/>
      <c r="L532" s="115"/>
      <c r="M532" s="115"/>
      <c r="N532" s="116"/>
      <c r="O532" s="116"/>
      <c r="P532" s="116"/>
      <c r="Q532" s="115"/>
      <c r="R532" s="116"/>
      <c r="S532" s="115"/>
      <c r="T532" s="116"/>
    </row>
    <row r="533" spans="11:20" ht="16.5">
      <c r="K533" s="115"/>
      <c r="L533" s="115"/>
      <c r="M533" s="115"/>
      <c r="N533" s="116"/>
      <c r="O533" s="116"/>
      <c r="P533" s="116"/>
      <c r="Q533" s="115"/>
      <c r="R533" s="116"/>
      <c r="S533" s="115"/>
      <c r="T533" s="116"/>
    </row>
    <row r="534" spans="11:20" ht="16.5">
      <c r="K534" s="115"/>
      <c r="L534" s="115"/>
      <c r="M534" s="115"/>
      <c r="N534" s="116"/>
      <c r="O534" s="116"/>
      <c r="P534" s="116"/>
      <c r="Q534" s="115"/>
      <c r="R534" s="116"/>
      <c r="S534" s="115"/>
      <c r="T534" s="116"/>
    </row>
    <row r="535" spans="11:20" ht="16.5">
      <c r="K535" s="115"/>
      <c r="L535" s="115"/>
      <c r="M535" s="115"/>
      <c r="N535" s="116"/>
      <c r="O535" s="116"/>
      <c r="P535" s="116"/>
      <c r="Q535" s="115"/>
      <c r="R535" s="116"/>
      <c r="S535" s="115"/>
      <c r="T535" s="116"/>
    </row>
    <row r="536" spans="11:20" ht="16.5">
      <c r="K536" s="115"/>
      <c r="L536" s="115"/>
      <c r="M536" s="115"/>
      <c r="N536" s="116"/>
      <c r="O536" s="116"/>
      <c r="P536" s="116"/>
      <c r="Q536" s="115"/>
      <c r="R536" s="116"/>
      <c r="S536" s="115"/>
      <c r="T536" s="116"/>
    </row>
    <row r="537" spans="11:20" ht="16.5">
      <c r="K537" s="115"/>
      <c r="L537" s="115"/>
      <c r="M537" s="115"/>
      <c r="N537" s="116"/>
      <c r="O537" s="116"/>
      <c r="P537" s="116"/>
      <c r="Q537" s="115"/>
      <c r="R537" s="116"/>
      <c r="S537" s="115"/>
      <c r="T537" s="116"/>
    </row>
    <row r="538" spans="11:20" ht="16.5">
      <c r="K538" s="115"/>
      <c r="L538" s="115"/>
      <c r="M538" s="115"/>
      <c r="N538" s="116"/>
      <c r="O538" s="116"/>
      <c r="P538" s="116"/>
      <c r="Q538" s="115"/>
      <c r="R538" s="116"/>
      <c r="S538" s="115"/>
      <c r="T538" s="116"/>
    </row>
    <row r="539" spans="11:20" ht="16.5">
      <c r="K539" s="115"/>
      <c r="L539" s="115"/>
      <c r="M539" s="115"/>
      <c r="N539" s="116"/>
      <c r="O539" s="116"/>
      <c r="P539" s="116"/>
      <c r="Q539" s="115"/>
      <c r="R539" s="116"/>
      <c r="S539" s="115"/>
      <c r="T539" s="116"/>
    </row>
    <row r="540" spans="11:20" ht="16.5">
      <c r="K540" s="115"/>
      <c r="L540" s="115"/>
      <c r="M540" s="115"/>
      <c r="N540" s="116"/>
      <c r="O540" s="116"/>
      <c r="P540" s="116"/>
      <c r="Q540" s="115"/>
      <c r="R540" s="116"/>
      <c r="S540" s="115"/>
      <c r="T540" s="116"/>
    </row>
    <row r="541" spans="11:20" ht="16.5">
      <c r="K541" s="115"/>
      <c r="L541" s="115"/>
      <c r="M541" s="115"/>
      <c r="N541" s="116"/>
      <c r="O541" s="116"/>
      <c r="P541" s="116"/>
      <c r="Q541" s="115"/>
      <c r="R541" s="116"/>
      <c r="S541" s="115"/>
      <c r="T541" s="116"/>
    </row>
    <row r="542" spans="11:20" ht="16.5">
      <c r="K542" s="115"/>
      <c r="L542" s="115"/>
      <c r="M542" s="115"/>
      <c r="N542" s="116"/>
      <c r="O542" s="116"/>
      <c r="P542" s="116"/>
      <c r="Q542" s="115"/>
      <c r="R542" s="116"/>
      <c r="S542" s="115"/>
      <c r="T542" s="116"/>
    </row>
    <row r="543" spans="11:20" ht="16.5">
      <c r="K543" s="115"/>
      <c r="L543" s="115"/>
      <c r="M543" s="115"/>
      <c r="N543" s="116"/>
      <c r="O543" s="116"/>
      <c r="P543" s="116"/>
      <c r="Q543" s="115"/>
      <c r="R543" s="116"/>
      <c r="S543" s="115"/>
      <c r="T543" s="116"/>
    </row>
    <row r="544" spans="11:20" ht="16.5">
      <c r="K544" s="115"/>
      <c r="L544" s="115"/>
      <c r="M544" s="115"/>
      <c r="N544" s="116"/>
      <c r="O544" s="116"/>
      <c r="P544" s="116"/>
      <c r="Q544" s="115"/>
      <c r="R544" s="116"/>
      <c r="S544" s="115"/>
      <c r="T544" s="116"/>
    </row>
    <row r="545" spans="11:20" ht="16.5">
      <c r="K545" s="115"/>
      <c r="L545" s="115"/>
      <c r="M545" s="115"/>
      <c r="N545" s="116"/>
      <c r="O545" s="116"/>
      <c r="P545" s="116"/>
      <c r="Q545" s="115"/>
      <c r="R545" s="116"/>
      <c r="S545" s="115"/>
      <c r="T545" s="116"/>
    </row>
    <row r="546" spans="11:20" ht="16.5">
      <c r="K546" s="115"/>
      <c r="L546" s="115"/>
      <c r="M546" s="115"/>
      <c r="N546" s="116"/>
      <c r="O546" s="116"/>
      <c r="P546" s="116"/>
      <c r="Q546" s="115"/>
      <c r="R546" s="116"/>
      <c r="S546" s="115"/>
      <c r="T546" s="116"/>
    </row>
    <row r="547" spans="11:20" ht="16.5">
      <c r="K547" s="115"/>
      <c r="L547" s="115"/>
      <c r="M547" s="115"/>
      <c r="N547" s="116"/>
      <c r="O547" s="116"/>
      <c r="P547" s="116"/>
      <c r="Q547" s="115"/>
      <c r="R547" s="116"/>
      <c r="S547" s="115"/>
      <c r="T547" s="116"/>
    </row>
    <row r="548" spans="11:20" ht="16.5">
      <c r="K548" s="115"/>
      <c r="L548" s="115"/>
      <c r="M548" s="115"/>
      <c r="N548" s="116"/>
      <c r="O548" s="116"/>
      <c r="P548" s="116"/>
      <c r="Q548" s="115"/>
      <c r="R548" s="116"/>
      <c r="S548" s="115"/>
      <c r="T548" s="116"/>
    </row>
    <row r="549" spans="11:20" ht="16.5">
      <c r="K549" s="115"/>
      <c r="L549" s="115"/>
      <c r="M549" s="115"/>
      <c r="N549" s="116"/>
      <c r="O549" s="116"/>
      <c r="P549" s="116"/>
      <c r="Q549" s="115"/>
      <c r="R549" s="116"/>
      <c r="S549" s="115"/>
      <c r="T549" s="116"/>
    </row>
    <row r="550" spans="11:20" ht="16.5">
      <c r="K550" s="115"/>
      <c r="L550" s="115"/>
      <c r="M550" s="115"/>
      <c r="N550" s="116"/>
      <c r="O550" s="116"/>
      <c r="P550" s="116"/>
      <c r="Q550" s="115"/>
      <c r="R550" s="116"/>
      <c r="S550" s="115"/>
      <c r="T550" s="116"/>
    </row>
    <row r="551" spans="11:20" ht="16.5">
      <c r="K551" s="115"/>
      <c r="L551" s="115"/>
      <c r="M551" s="115"/>
      <c r="N551" s="116"/>
      <c r="O551" s="116"/>
      <c r="P551" s="116"/>
      <c r="Q551" s="115"/>
      <c r="R551" s="116"/>
      <c r="S551" s="115"/>
      <c r="T551" s="116"/>
    </row>
    <row r="552" spans="11:20" ht="16.5">
      <c r="K552" s="115"/>
      <c r="L552" s="115"/>
      <c r="M552" s="115"/>
      <c r="N552" s="116"/>
      <c r="O552" s="116"/>
      <c r="P552" s="116"/>
      <c r="Q552" s="115"/>
      <c r="R552" s="116"/>
      <c r="S552" s="115"/>
      <c r="T552" s="116"/>
    </row>
    <row r="553" spans="11:20" ht="16.5">
      <c r="K553" s="115"/>
      <c r="L553" s="115"/>
      <c r="M553" s="115"/>
      <c r="N553" s="116"/>
      <c r="O553" s="116"/>
      <c r="P553" s="116"/>
      <c r="Q553" s="115"/>
      <c r="R553" s="116"/>
      <c r="S553" s="115"/>
      <c r="T553" s="116"/>
    </row>
    <row r="554" spans="11:20" ht="16.5">
      <c r="K554" s="115"/>
      <c r="L554" s="115"/>
      <c r="M554" s="115"/>
      <c r="N554" s="116"/>
      <c r="O554" s="116"/>
      <c r="P554" s="116"/>
      <c r="Q554" s="115"/>
      <c r="R554" s="116"/>
      <c r="S554" s="115"/>
      <c r="T554" s="116"/>
    </row>
    <row r="555" spans="11:20" ht="16.5">
      <c r="K555" s="115"/>
      <c r="L555" s="115"/>
      <c r="M555" s="115"/>
      <c r="N555" s="116"/>
      <c r="O555" s="116"/>
      <c r="P555" s="116"/>
      <c r="Q555" s="115"/>
      <c r="R555" s="116"/>
      <c r="S555" s="115"/>
      <c r="T555" s="116"/>
    </row>
    <row r="556" spans="11:20" ht="16.5">
      <c r="K556" s="115"/>
      <c r="L556" s="115"/>
      <c r="M556" s="115"/>
      <c r="N556" s="116"/>
      <c r="O556" s="116"/>
      <c r="P556" s="116"/>
      <c r="Q556" s="115"/>
      <c r="R556" s="116"/>
      <c r="S556" s="115"/>
      <c r="T556" s="116"/>
    </row>
    <row r="557" spans="11:20" ht="16.5">
      <c r="K557" s="115"/>
      <c r="L557" s="115"/>
      <c r="M557" s="115"/>
      <c r="N557" s="116"/>
      <c r="O557" s="116"/>
      <c r="P557" s="116"/>
      <c r="Q557" s="115"/>
      <c r="R557" s="116"/>
      <c r="S557" s="115"/>
      <c r="T557" s="116"/>
    </row>
    <row r="558" spans="11:20" ht="16.5">
      <c r="K558" s="115"/>
      <c r="L558" s="115"/>
      <c r="M558" s="115"/>
      <c r="N558" s="116"/>
      <c r="O558" s="116"/>
      <c r="P558" s="116"/>
      <c r="Q558" s="115"/>
      <c r="R558" s="116"/>
      <c r="S558" s="115"/>
      <c r="T558" s="116"/>
    </row>
    <row r="559" spans="11:20" ht="16.5">
      <c r="K559" s="115"/>
      <c r="L559" s="115"/>
      <c r="M559" s="115"/>
      <c r="N559" s="116"/>
      <c r="O559" s="116"/>
      <c r="P559" s="116"/>
      <c r="Q559" s="115"/>
      <c r="R559" s="116"/>
      <c r="S559" s="115"/>
      <c r="T559" s="116"/>
    </row>
    <row r="560" spans="11:20" ht="16.5">
      <c r="K560" s="115"/>
      <c r="L560" s="115"/>
      <c r="M560" s="115"/>
      <c r="N560" s="116"/>
      <c r="O560" s="116"/>
      <c r="P560" s="116"/>
      <c r="Q560" s="115"/>
      <c r="R560" s="116"/>
      <c r="S560" s="115"/>
      <c r="T560" s="116"/>
    </row>
    <row r="561" spans="11:20" ht="16.5">
      <c r="K561" s="115"/>
      <c r="L561" s="115"/>
      <c r="M561" s="115"/>
      <c r="N561" s="116"/>
      <c r="O561" s="116"/>
      <c r="P561" s="116"/>
      <c r="Q561" s="115"/>
      <c r="R561" s="116"/>
      <c r="S561" s="115"/>
      <c r="T561" s="116"/>
    </row>
    <row r="562" spans="11:20" ht="16.5">
      <c r="K562" s="115"/>
      <c r="L562" s="115"/>
      <c r="M562" s="115"/>
      <c r="N562" s="116"/>
      <c r="O562" s="116"/>
      <c r="P562" s="116"/>
      <c r="Q562" s="115"/>
      <c r="R562" s="116"/>
      <c r="S562" s="115"/>
      <c r="T562" s="116"/>
    </row>
    <row r="563" spans="11:20" ht="16.5">
      <c r="K563" s="115"/>
      <c r="L563" s="115"/>
      <c r="M563" s="115"/>
      <c r="N563" s="116"/>
      <c r="O563" s="116"/>
      <c r="P563" s="116"/>
      <c r="Q563" s="115"/>
      <c r="R563" s="116"/>
      <c r="S563" s="115"/>
      <c r="T563" s="116"/>
    </row>
    <row r="564" spans="11:20" ht="16.5">
      <c r="K564" s="115"/>
      <c r="L564" s="115"/>
      <c r="M564" s="115"/>
      <c r="N564" s="116"/>
      <c r="O564" s="116"/>
      <c r="P564" s="116"/>
      <c r="Q564" s="115"/>
      <c r="R564" s="116"/>
      <c r="S564" s="115"/>
      <c r="T564" s="116"/>
    </row>
    <row r="565" spans="11:20" ht="16.5">
      <c r="K565" s="115"/>
      <c r="L565" s="115"/>
      <c r="M565" s="115"/>
      <c r="N565" s="116"/>
      <c r="O565" s="116"/>
      <c r="P565" s="116"/>
      <c r="Q565" s="115"/>
      <c r="R565" s="116"/>
      <c r="S565" s="115"/>
      <c r="T565" s="116"/>
    </row>
    <row r="566" spans="11:20" ht="16.5">
      <c r="K566" s="115"/>
      <c r="L566" s="115"/>
      <c r="M566" s="115"/>
      <c r="N566" s="116"/>
      <c r="O566" s="116"/>
      <c r="P566" s="116"/>
      <c r="Q566" s="115"/>
      <c r="R566" s="116"/>
      <c r="S566" s="115"/>
      <c r="T566" s="116"/>
    </row>
    <row r="567" spans="11:20" ht="16.5">
      <c r="K567" s="115"/>
      <c r="L567" s="115"/>
      <c r="M567" s="115"/>
      <c r="N567" s="116"/>
      <c r="O567" s="116"/>
      <c r="P567" s="116"/>
      <c r="Q567" s="115"/>
      <c r="R567" s="116"/>
      <c r="S567" s="115"/>
      <c r="T567" s="116"/>
    </row>
    <row r="568" spans="11:20" ht="16.5">
      <c r="K568" s="115"/>
      <c r="L568" s="115"/>
      <c r="M568" s="115"/>
      <c r="N568" s="116"/>
      <c r="O568" s="116"/>
      <c r="P568" s="116"/>
      <c r="Q568" s="115"/>
      <c r="R568" s="116"/>
      <c r="S568" s="115"/>
      <c r="T568" s="116"/>
    </row>
    <row r="569" spans="11:20" ht="16.5">
      <c r="K569" s="115"/>
      <c r="L569" s="115"/>
      <c r="M569" s="115"/>
      <c r="N569" s="116"/>
      <c r="O569" s="116"/>
      <c r="P569" s="116"/>
      <c r="Q569" s="115"/>
      <c r="R569" s="116"/>
      <c r="S569" s="115"/>
      <c r="T569" s="116"/>
    </row>
    <row r="570" spans="11:20" ht="16.5">
      <c r="K570" s="115"/>
      <c r="L570" s="115"/>
      <c r="M570" s="115"/>
      <c r="N570" s="116"/>
      <c r="O570" s="116"/>
      <c r="P570" s="116"/>
      <c r="Q570" s="115"/>
      <c r="R570" s="116"/>
      <c r="S570" s="115"/>
      <c r="T570" s="116"/>
    </row>
    <row r="571" spans="11:20" ht="16.5">
      <c r="K571" s="115"/>
      <c r="L571" s="115"/>
      <c r="M571" s="115"/>
      <c r="N571" s="116"/>
      <c r="O571" s="116"/>
      <c r="P571" s="116"/>
      <c r="Q571" s="115"/>
      <c r="R571" s="116"/>
      <c r="S571" s="115"/>
      <c r="T571" s="116"/>
    </row>
    <row r="572" spans="11:20" ht="16.5">
      <c r="K572" s="115"/>
      <c r="L572" s="115"/>
      <c r="M572" s="115"/>
      <c r="N572" s="116"/>
      <c r="O572" s="116"/>
      <c r="P572" s="116"/>
      <c r="Q572" s="115"/>
      <c r="R572" s="116"/>
      <c r="S572" s="115"/>
      <c r="T572" s="116"/>
    </row>
    <row r="573" spans="11:20" ht="16.5">
      <c r="K573" s="115"/>
      <c r="L573" s="115"/>
      <c r="M573" s="115"/>
      <c r="N573" s="116"/>
      <c r="O573" s="116"/>
      <c r="P573" s="116"/>
      <c r="Q573" s="115"/>
      <c r="R573" s="116"/>
      <c r="S573" s="115"/>
      <c r="T573" s="116"/>
    </row>
    <row r="574" spans="11:20" ht="16.5">
      <c r="K574" s="115"/>
      <c r="L574" s="115"/>
      <c r="M574" s="115"/>
      <c r="N574" s="116"/>
      <c r="O574" s="116"/>
      <c r="P574" s="116"/>
      <c r="Q574" s="115"/>
      <c r="R574" s="116"/>
      <c r="S574" s="115"/>
      <c r="T574" s="116"/>
    </row>
    <row r="575" spans="11:20" ht="16.5">
      <c r="K575" s="115"/>
      <c r="L575" s="115"/>
      <c r="M575" s="115"/>
      <c r="N575" s="116"/>
      <c r="O575" s="116"/>
      <c r="P575" s="116"/>
      <c r="Q575" s="115"/>
      <c r="R575" s="116"/>
      <c r="S575" s="115"/>
      <c r="T575" s="116"/>
    </row>
    <row r="576" spans="11:20" ht="16.5">
      <c r="K576" s="115"/>
      <c r="L576" s="115"/>
      <c r="M576" s="115"/>
      <c r="N576" s="116"/>
      <c r="O576" s="116"/>
      <c r="P576" s="116"/>
      <c r="Q576" s="115"/>
      <c r="R576" s="116"/>
      <c r="S576" s="115"/>
      <c r="T576" s="116"/>
    </row>
    <row r="577" spans="11:20" ht="16.5">
      <c r="K577" s="115"/>
      <c r="L577" s="115"/>
      <c r="M577" s="115"/>
      <c r="N577" s="116"/>
      <c r="O577" s="116"/>
      <c r="P577" s="116"/>
      <c r="Q577" s="115"/>
      <c r="R577" s="116"/>
      <c r="S577" s="115"/>
      <c r="T577" s="116"/>
    </row>
    <row r="578" spans="11:20" ht="16.5">
      <c r="K578" s="115"/>
      <c r="L578" s="115"/>
      <c r="M578" s="115"/>
      <c r="N578" s="116"/>
      <c r="O578" s="116"/>
      <c r="P578" s="116"/>
      <c r="Q578" s="115"/>
      <c r="R578" s="116"/>
      <c r="S578" s="115"/>
      <c r="T578" s="116"/>
    </row>
    <row r="579" spans="11:20" ht="16.5">
      <c r="K579" s="115"/>
      <c r="L579" s="115"/>
      <c r="M579" s="115"/>
      <c r="N579" s="116"/>
      <c r="O579" s="116"/>
      <c r="P579" s="116"/>
      <c r="Q579" s="115"/>
      <c r="R579" s="116"/>
      <c r="S579" s="115"/>
      <c r="T579" s="116"/>
    </row>
    <row r="580" spans="11:20" ht="16.5">
      <c r="K580" s="115"/>
      <c r="L580" s="115"/>
      <c r="M580" s="115"/>
      <c r="N580" s="116"/>
      <c r="O580" s="116"/>
      <c r="P580" s="116"/>
      <c r="Q580" s="115"/>
      <c r="R580" s="116"/>
      <c r="S580" s="115"/>
      <c r="T580" s="116"/>
    </row>
    <row r="581" spans="11:20" ht="16.5">
      <c r="K581" s="115"/>
      <c r="L581" s="115"/>
      <c r="M581" s="115"/>
      <c r="N581" s="116"/>
      <c r="O581" s="116"/>
      <c r="P581" s="116"/>
      <c r="Q581" s="115"/>
      <c r="R581" s="116"/>
      <c r="S581" s="115"/>
      <c r="T581" s="116"/>
    </row>
    <row r="582" spans="11:20" ht="16.5">
      <c r="K582" s="115"/>
      <c r="L582" s="115"/>
      <c r="M582" s="115"/>
      <c r="N582" s="116"/>
      <c r="O582" s="116"/>
      <c r="P582" s="116"/>
      <c r="Q582" s="115"/>
      <c r="R582" s="116"/>
      <c r="S582" s="115"/>
      <c r="T582" s="116"/>
    </row>
    <row r="583" spans="11:20" ht="16.5">
      <c r="K583" s="115"/>
      <c r="L583" s="115"/>
      <c r="M583" s="115"/>
      <c r="N583" s="116"/>
      <c r="O583" s="116"/>
      <c r="P583" s="116"/>
      <c r="Q583" s="115"/>
      <c r="R583" s="116"/>
      <c r="S583" s="115"/>
      <c r="T583" s="116"/>
    </row>
    <row r="584" spans="11:20" ht="16.5">
      <c r="K584" s="115"/>
      <c r="L584" s="115"/>
      <c r="M584" s="115"/>
      <c r="N584" s="116"/>
      <c r="O584" s="116"/>
      <c r="P584" s="116"/>
      <c r="Q584" s="115"/>
      <c r="R584" s="116"/>
      <c r="S584" s="115"/>
      <c r="T584" s="116"/>
    </row>
    <row r="585" spans="11:20" ht="16.5">
      <c r="K585" s="115"/>
      <c r="L585" s="115"/>
      <c r="M585" s="115"/>
      <c r="N585" s="116"/>
      <c r="O585" s="116"/>
      <c r="P585" s="116"/>
      <c r="Q585" s="115"/>
      <c r="R585" s="116"/>
      <c r="S585" s="115"/>
      <c r="T585" s="116"/>
    </row>
    <row r="586" spans="11:20" ht="16.5">
      <c r="K586" s="115"/>
      <c r="L586" s="115"/>
      <c r="M586" s="115"/>
      <c r="N586" s="116"/>
      <c r="O586" s="116"/>
      <c r="P586" s="116"/>
      <c r="Q586" s="115"/>
      <c r="R586" s="116"/>
      <c r="S586" s="115"/>
      <c r="T586" s="116"/>
    </row>
    <row r="587" spans="11:20" ht="16.5">
      <c r="K587" s="115"/>
      <c r="L587" s="115"/>
      <c r="M587" s="115"/>
      <c r="N587" s="116"/>
      <c r="O587" s="116"/>
      <c r="P587" s="116"/>
      <c r="Q587" s="115"/>
      <c r="R587" s="116"/>
      <c r="S587" s="115"/>
      <c r="T587" s="116"/>
    </row>
    <row r="588" spans="11:20" ht="16.5">
      <c r="K588" s="115"/>
      <c r="L588" s="115"/>
      <c r="M588" s="115"/>
      <c r="N588" s="116"/>
      <c r="O588" s="116"/>
      <c r="P588" s="116"/>
      <c r="Q588" s="115"/>
      <c r="R588" s="116"/>
      <c r="S588" s="115"/>
      <c r="T588" s="116"/>
    </row>
    <row r="589" spans="11:20" ht="16.5">
      <c r="K589" s="115"/>
      <c r="L589" s="115"/>
      <c r="M589" s="115"/>
      <c r="N589" s="116"/>
      <c r="O589" s="116"/>
      <c r="P589" s="116"/>
      <c r="Q589" s="115"/>
      <c r="R589" s="116"/>
      <c r="S589" s="115"/>
      <c r="T589" s="116"/>
    </row>
  </sheetData>
  <mergeCells count="40">
    <mergeCell ref="K5:K6"/>
    <mergeCell ref="Q5:Q6"/>
    <mergeCell ref="S5:S6"/>
    <mergeCell ref="F3:K3"/>
    <mergeCell ref="L3:P3"/>
    <mergeCell ref="M4:M6"/>
    <mergeCell ref="L1:T1"/>
    <mergeCell ref="E1:K1"/>
    <mergeCell ref="Q3:T3"/>
    <mergeCell ref="F4:F6"/>
    <mergeCell ref="G4:K4"/>
    <mergeCell ref="L4:L6"/>
    <mergeCell ref="Q4:R4"/>
    <mergeCell ref="S4:T4"/>
    <mergeCell ref="G5:J5"/>
    <mergeCell ref="A3:E6"/>
    <mergeCell ref="A8:E8"/>
    <mergeCell ref="A9:E9"/>
    <mergeCell ref="A13:E13"/>
    <mergeCell ref="A90:E90"/>
    <mergeCell ref="A88:E88"/>
    <mergeCell ref="A14:E14"/>
    <mergeCell ref="A16:E16"/>
    <mergeCell ref="A28:E28"/>
    <mergeCell ref="A48:E48"/>
    <mergeCell ref="A121:E121"/>
    <mergeCell ref="A138:E138"/>
    <mergeCell ref="A145:E145"/>
    <mergeCell ref="A99:E99"/>
    <mergeCell ref="A107:E107"/>
    <mergeCell ref="A148:E148"/>
    <mergeCell ref="A153:E153"/>
    <mergeCell ref="A55:E55"/>
    <mergeCell ref="A78:E78"/>
    <mergeCell ref="A80:E80"/>
    <mergeCell ref="A84:E84"/>
    <mergeCell ref="A77:E77"/>
    <mergeCell ref="A98:E98"/>
    <mergeCell ref="A144:E144"/>
    <mergeCell ref="A147:E147"/>
  </mergeCells>
  <printOptions/>
  <pageMargins left="0.5511811023622047" right="0.4724409448818898" top="0.7874015748031497" bottom="0.7874015748031497" header="0.3937007874015748" footer="0.3937007874015748"/>
  <pageSetup firstPageNumber="1" useFirstPageNumber="1"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J633</cp:lastModifiedBy>
  <cp:lastPrinted>2013-08-22T07:59:03Z</cp:lastPrinted>
  <dcterms:created xsi:type="dcterms:W3CDTF">2012-08-10T08:30:10Z</dcterms:created>
  <dcterms:modified xsi:type="dcterms:W3CDTF">2013-08-22T08:03:53Z</dcterms:modified>
  <cp:category/>
  <cp:version/>
  <cp:contentType/>
  <cp:contentStatus/>
</cp:coreProperties>
</file>