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'Sheet1'!$A$1:$AQ$39</definedName>
  </definedNames>
  <calcPr fullCalcOnLoad="1"/>
</workbook>
</file>

<file path=xl/sharedStrings.xml><?xml version="1.0" encoding="utf-8"?>
<sst xmlns="http://schemas.openxmlformats.org/spreadsheetml/2006/main" count="485" uniqueCount="62">
  <si>
    <t>丁６、 繳　納　各　項　稅　捐</t>
  </si>
  <si>
    <t>與　規　費　綜　計　表</t>
  </si>
  <si>
    <t>單位：新臺幣千元</t>
  </si>
  <si>
    <t>中　　　　　　　央　　　　　　　政　　　　　　　府</t>
  </si>
  <si>
    <t>地　　　　　　　　　方　　　　　　　　　政　　　　　　　　　府</t>
  </si>
  <si>
    <t>外　　　　　　　國　　　　　　　政　　　　　　　府</t>
  </si>
  <si>
    <t>合　　　　　　　　　　　　　　　　　　　　　計</t>
  </si>
  <si>
    <t>營　　業　　總　　支　　出　　部　　分</t>
  </si>
  <si>
    <t>資　本　支　出　部　分</t>
  </si>
  <si>
    <t>營　　　業　　　總　　　支　　　出　　　部　　分</t>
  </si>
  <si>
    <t>資　　本　　支　　出　　部　　分</t>
  </si>
  <si>
    <t>所得稅</t>
  </si>
  <si>
    <t>消 費 與
行 為 稅</t>
  </si>
  <si>
    <t>特　別
稅　課</t>
  </si>
  <si>
    <t>小　計</t>
  </si>
  <si>
    <t>規　費</t>
  </si>
  <si>
    <t>消費與
行為稅</t>
  </si>
  <si>
    <t>特別稅課</t>
  </si>
  <si>
    <t>小計</t>
  </si>
  <si>
    <t>規費</t>
  </si>
  <si>
    <t>土地稅</t>
  </si>
  <si>
    <t>房屋稅</t>
  </si>
  <si>
    <t>特別
稅課</t>
  </si>
  <si>
    <t>小 計</t>
  </si>
  <si>
    <t>規 費</t>
  </si>
  <si>
    <t>所 得 稅</t>
  </si>
  <si>
    <t>土 地 稅</t>
  </si>
  <si>
    <t>契　稅</t>
  </si>
  <si>
    <t>總　　計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</si>
  <si>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</si>
  <si>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</si>
  <si>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</si>
  <si>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</si>
  <si>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</si>
  <si>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</si>
  <si>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</si>
  <si>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</si>
  <si>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</si>
  <si>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</si>
  <si>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</si>
  <si>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</si>
  <si>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</si>
  <si>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</si>
  <si>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</si>
  <si>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</si>
  <si>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</si>
  <si>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</si>
  <si>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</si>
  <si>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</si>
  <si>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</si>
  <si>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契
稅</t>
  </si>
  <si>
    <t>所得稅</t>
  </si>
  <si>
    <t>總計</t>
  </si>
  <si>
    <t>資本支出部分</t>
  </si>
  <si>
    <r>
      <t>與　規　費　綜　計　表　</t>
    </r>
    <r>
      <rPr>
        <b/>
        <sz val="14"/>
        <color indexed="8"/>
        <rFont val="華康粗明體"/>
        <family val="3"/>
      </rPr>
      <t>(續)</t>
    </r>
  </si>
  <si>
    <t>基　　金　　名　　稱</t>
  </si>
  <si>
    <t xml:space="preserve"> </t>
  </si>
  <si>
    <r>
      <t xml:space="preserve">        2.</t>
    </r>
    <r>
      <rPr>
        <sz val="8.5"/>
        <color indexed="8"/>
        <rFont val="新細明體"/>
        <family val="1"/>
      </rPr>
      <t>所得稅合計</t>
    </r>
    <r>
      <rPr>
        <sz val="8.5"/>
        <color indexed="8"/>
        <rFont val="Times New Roman"/>
        <family val="1"/>
      </rPr>
      <t>7,153,861</t>
    </r>
    <r>
      <rPr>
        <sz val="8.5"/>
        <color indexed="8"/>
        <rFont val="新細明體"/>
        <family val="1"/>
      </rPr>
      <t>千元，與損益綜計表所列所得稅費用</t>
    </r>
    <r>
      <rPr>
        <sz val="8.5"/>
        <color indexed="8"/>
        <rFont val="Times New Roman"/>
        <family val="1"/>
      </rPr>
      <t>6,591,921</t>
    </r>
    <r>
      <rPr>
        <sz val="8.5"/>
        <color indexed="8"/>
        <rFont val="新細明體"/>
        <family val="1"/>
      </rPr>
      <t>千元，差異數</t>
    </r>
    <r>
      <rPr>
        <sz val="8.5"/>
        <color indexed="8"/>
        <rFont val="Times New Roman"/>
        <family val="1"/>
      </rPr>
      <t>561,940</t>
    </r>
    <r>
      <rPr>
        <sz val="8.5"/>
        <color indexed="8"/>
        <rFont val="新細明體"/>
        <family val="1"/>
      </rPr>
      <t>千元，係台灣糖業公司所得稅利益之數。</t>
    </r>
  </si>
  <si>
    <r>
      <t>元，台灣自來水公司</t>
    </r>
    <r>
      <rPr>
        <sz val="8.5"/>
        <rFont val="Times New Roman"/>
        <family val="1"/>
      </rPr>
      <t>430,000</t>
    </r>
    <r>
      <rPr>
        <sz val="8.5"/>
        <rFont val="新細明體"/>
        <family val="1"/>
      </rPr>
      <t>千元，財政部印刷廠</t>
    </r>
    <r>
      <rPr>
        <sz val="8.5"/>
        <rFont val="Times New Roman"/>
        <family val="1"/>
      </rPr>
      <t>17,000</t>
    </r>
    <r>
      <rPr>
        <sz val="8.5"/>
        <rFont val="新細明體"/>
        <family val="1"/>
      </rPr>
      <t>千元，</t>
    </r>
    <r>
      <rPr>
        <sz val="8.5"/>
        <color indexed="8"/>
        <rFont val="新細明體"/>
        <family val="1"/>
      </rPr>
      <t>臺灣菸酒公司</t>
    </r>
    <r>
      <rPr>
        <sz val="8.5"/>
        <color indexed="8"/>
        <rFont val="Times New Roman"/>
        <family val="1"/>
      </rPr>
      <t>2,718,931</t>
    </r>
    <r>
      <rPr>
        <sz val="8.5"/>
        <color indexed="8"/>
        <rFont val="新細明體"/>
        <family val="1"/>
      </rPr>
      <t>千元，</t>
    </r>
    <r>
      <rPr>
        <sz val="8.5"/>
        <rFont val="新細明體"/>
        <family val="1"/>
      </rPr>
      <t>中華郵政公司</t>
    </r>
    <r>
      <rPr>
        <sz val="8.5"/>
        <rFont val="Times New Roman"/>
        <family val="1"/>
      </rPr>
      <t>91,870</t>
    </r>
    <r>
      <rPr>
        <sz val="8.5"/>
        <rFont val="新細明體"/>
        <family val="1"/>
      </rPr>
      <t>千元）</t>
    </r>
    <r>
      <rPr>
        <sz val="8.5"/>
        <color indexed="8"/>
        <rFont val="新細明體"/>
        <family val="1"/>
      </rPr>
      <t>。</t>
    </r>
  </si>
  <si>
    <r>
      <t>註：</t>
    </r>
    <r>
      <rPr>
        <sz val="8.5"/>
        <color indexed="8"/>
        <rFont val="Times New Roman"/>
        <family val="1"/>
      </rPr>
      <t>1.</t>
    </r>
    <r>
      <rPr>
        <sz val="8.5"/>
        <color indexed="8"/>
        <rFont val="新細明體"/>
        <family val="1"/>
      </rPr>
      <t>本表未包括代徵營業稅</t>
    </r>
    <r>
      <rPr>
        <sz val="8.5"/>
        <color indexed="8"/>
        <rFont val="Times New Roman"/>
        <family val="1"/>
      </rPr>
      <t>48</t>
    </r>
    <r>
      <rPr>
        <sz val="8.5"/>
        <rFont val="Times New Roman"/>
        <family val="1"/>
      </rPr>
      <t>,836,664</t>
    </r>
    <r>
      <rPr>
        <sz val="8.5"/>
        <color indexed="8"/>
        <rFont val="新細明體"/>
        <family val="1"/>
      </rPr>
      <t>千元（</t>
    </r>
    <r>
      <rPr>
        <sz val="8.5"/>
        <rFont val="新細明體"/>
        <family val="1"/>
      </rPr>
      <t>包括台灣糖業公司</t>
    </r>
    <r>
      <rPr>
        <sz val="8.5"/>
        <rFont val="Times New Roman"/>
        <family val="1"/>
      </rPr>
      <t>1,398,808</t>
    </r>
    <r>
      <rPr>
        <sz val="8.5"/>
        <rFont val="新細明體"/>
        <family val="1"/>
      </rPr>
      <t>千元，台灣中油公司</t>
    </r>
    <r>
      <rPr>
        <sz val="8.5"/>
        <rFont val="Times New Roman"/>
        <family val="1"/>
      </rPr>
      <t>34,354,454</t>
    </r>
    <r>
      <rPr>
        <sz val="8.5"/>
        <rFont val="新細明體"/>
        <family val="1"/>
      </rPr>
      <t>千元，</t>
    </r>
    <r>
      <rPr>
        <sz val="8.5"/>
        <color indexed="8"/>
        <rFont val="新細明體"/>
        <family val="1"/>
      </rPr>
      <t>台灣電力公司</t>
    </r>
    <r>
      <rPr>
        <sz val="8.5"/>
        <color indexed="8"/>
        <rFont val="Times New Roman"/>
        <family val="1"/>
      </rPr>
      <t>9</t>
    </r>
    <r>
      <rPr>
        <sz val="8.5"/>
        <rFont val="Times New Roman"/>
        <family val="1"/>
      </rPr>
      <t>,825,601</t>
    </r>
    <r>
      <rPr>
        <sz val="8.5"/>
        <color indexed="8"/>
        <rFont val="新細明體"/>
        <family val="1"/>
      </rPr>
      <t>千</t>
    </r>
  </si>
  <si>
    <t>小 計</t>
  </si>
  <si>
    <t>小計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</si>
</sst>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.0"/>
    <numFmt numFmtId="179" formatCode="#,##0.00_ "/>
    <numFmt numFmtId="180" formatCode="#,##0_);[Red]\(#,##0\)"/>
  </numFmts>
  <fonts count="3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22"/>
      <name val="華康粗明體"/>
      <family val="3"/>
    </font>
    <font>
      <sz val="11"/>
      <name val="華康中黑體"/>
      <family val="3"/>
    </font>
    <font>
      <sz val="11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9"/>
      <name val="Times New Roman"/>
      <family val="1"/>
    </font>
    <font>
      <b/>
      <sz val="11"/>
      <name val="華康中黑體"/>
      <family val="2"/>
    </font>
    <font>
      <b/>
      <sz val="9"/>
      <name val="Times New Roman"/>
      <family val="1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新細明體"/>
      <family val="1"/>
    </font>
    <font>
      <b/>
      <sz val="22"/>
      <color indexed="8"/>
      <name val="華康粗明體"/>
      <family val="3"/>
    </font>
    <font>
      <sz val="10"/>
      <color indexed="8"/>
      <name val="新細明體"/>
      <family val="1"/>
    </font>
    <font>
      <sz val="10"/>
      <color indexed="8"/>
      <name val="華康中黑體"/>
      <family val="3"/>
    </font>
    <font>
      <sz val="11"/>
      <color indexed="8"/>
      <name val="新細明體"/>
      <family val="1"/>
    </font>
    <font>
      <b/>
      <sz val="11"/>
      <color indexed="8"/>
      <name val="華康中黑體"/>
      <family val="3"/>
    </font>
    <font>
      <sz val="12"/>
      <color indexed="8"/>
      <name val="新細明體"/>
      <family val="1"/>
    </font>
    <font>
      <sz val="11"/>
      <color indexed="8"/>
      <name val="華康中黑體"/>
      <family val="3"/>
    </font>
    <font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華康粗明體"/>
      <family val="3"/>
    </font>
    <font>
      <sz val="12"/>
      <color indexed="10"/>
      <name val="Times New Roman"/>
      <family val="1"/>
    </font>
    <font>
      <sz val="8.5"/>
      <color indexed="8"/>
      <name val="新細明體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color indexed="10"/>
      <name val="Times New Roman"/>
      <family val="1"/>
    </font>
    <font>
      <sz val="8.5"/>
      <color indexed="10"/>
      <name val="Times New Roman"/>
      <family val="1"/>
    </font>
    <font>
      <sz val="8.5"/>
      <name val="Times New Roman"/>
      <family val="1"/>
    </font>
    <font>
      <b/>
      <sz val="12"/>
      <color indexed="10"/>
      <name val="新細明體"/>
      <family val="1"/>
    </font>
    <font>
      <sz val="8.5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top"/>
    </xf>
    <xf numFmtId="3" fontId="9" fillId="0" borderId="2" xfId="0" applyFont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3" fontId="5" fillId="0" borderId="0" xfId="0" applyNumberFormat="1" applyFont="1" applyAlignment="1">
      <alignment horizontal="distributed" vertical="center" wrapText="1"/>
    </xf>
    <xf numFmtId="180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5" fillId="0" borderId="0" xfId="0" applyNumberFormat="1" applyFont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wrapText="1"/>
    </xf>
    <xf numFmtId="3" fontId="12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3" fontId="13" fillId="0" borderId="2" xfId="0" applyFont="1" applyAlignment="1">
      <alignment horizontal="right" vertical="center"/>
    </xf>
    <xf numFmtId="0" fontId="15" fillId="0" borderId="0" xfId="0" applyFont="1" applyAlignment="1">
      <alignment/>
    </xf>
    <xf numFmtId="3" fontId="10" fillId="0" borderId="2" xfId="0" applyNumberForma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Font="1" applyAlignment="1">
      <alignment horizontal="distributed" vertical="center" wrapText="1"/>
    </xf>
    <xf numFmtId="3" fontId="20" fillId="0" borderId="2" xfId="0" applyFont="1" applyAlignment="1">
      <alignment horizontal="distributed" vertical="center" wrapText="1"/>
    </xf>
    <xf numFmtId="0" fontId="21" fillId="0" borderId="0" xfId="0" applyFont="1" applyAlignment="1">
      <alignment/>
    </xf>
    <xf numFmtId="3" fontId="25" fillId="0" borderId="0" xfId="0" applyNumberFormat="1" applyFont="1" applyAlignment="1">
      <alignment horizontal="right" vertical="center"/>
    </xf>
    <xf numFmtId="0" fontId="25" fillId="0" borderId="0" xfId="0" applyNumberFormat="1" applyFont="1" applyAlignment="1">
      <alignment horizontal="right" vertical="center"/>
    </xf>
    <xf numFmtId="3" fontId="24" fillId="0" borderId="2" xfId="0" applyNumberFormat="1" applyFont="1" applyAlignment="1">
      <alignment horizontal="right" vertical="center"/>
    </xf>
    <xf numFmtId="3" fontId="25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3" fontId="2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 wrapText="1"/>
    </xf>
    <xf numFmtId="3" fontId="24" fillId="0" borderId="2" xfId="0" applyFont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/>
    </xf>
    <xf numFmtId="3" fontId="5" fillId="0" borderId="0" xfId="0" applyFill="1" applyAlignment="1">
      <alignment horizontal="distributed" vertical="center" wrapText="1"/>
    </xf>
    <xf numFmtId="4" fontId="8" fillId="0" borderId="0" xfId="0" applyFill="1" applyAlignment="1">
      <alignment horizontal="right" vertical="center"/>
    </xf>
    <xf numFmtId="3" fontId="8" fillId="0" borderId="0" xfId="0" applyNumberFormat="1" applyFill="1" applyAlignment="1">
      <alignment horizontal="right" vertical="center"/>
    </xf>
    <xf numFmtId="0" fontId="8" fillId="0" borderId="0" xfId="0" applyNumberForma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25" fillId="0" borderId="0" xfId="0" applyNumberFormat="1" applyFont="1" applyFill="1" applyAlignment="1">
      <alignment horizontal="right" vertical="center"/>
    </xf>
    <xf numFmtId="4" fontId="25" fillId="0" borderId="0" xfId="0" applyFont="1" applyFill="1" applyAlignment="1">
      <alignment horizontal="right" vertical="center"/>
    </xf>
    <xf numFmtId="3" fontId="19" fillId="0" borderId="0" xfId="0" applyFont="1" applyFill="1" applyAlignment="1">
      <alignment horizontal="distributed" vertical="center" wrapText="1"/>
    </xf>
    <xf numFmtId="3" fontId="25" fillId="0" borderId="0" xfId="0" applyFont="1" applyFill="1" applyAlignment="1">
      <alignment horizontal="right" vertical="center"/>
    </xf>
    <xf numFmtId="0" fontId="25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vertical="top"/>
    </xf>
    <xf numFmtId="4" fontId="12" fillId="0" borderId="0" xfId="0" applyFont="1" applyFill="1" applyAlignment="1">
      <alignment horizontal="right" vertical="center"/>
    </xf>
    <xf numFmtId="3" fontId="12" fillId="0" borderId="0" xfId="0" applyFont="1" applyFill="1" applyAlignment="1">
      <alignment horizontal="right" vertical="center"/>
    </xf>
    <xf numFmtId="3" fontId="9" fillId="0" borderId="0" xfId="0" applyFill="1" applyAlignment="1">
      <alignment horizontal="distributed" vertical="center" wrapText="1"/>
    </xf>
    <xf numFmtId="3" fontId="10" fillId="0" borderId="0" xfId="0" applyNumberFormat="1" applyFill="1" applyAlignment="1">
      <alignment horizontal="right" vertical="center"/>
    </xf>
    <xf numFmtId="4" fontId="10" fillId="0" borderId="0" xfId="0" applyFill="1" applyAlignment="1">
      <alignment horizontal="right" vertical="center"/>
    </xf>
    <xf numFmtId="0" fontId="10" fillId="0" borderId="0" xfId="0" applyNumberFormat="1" applyFill="1" applyAlignment="1">
      <alignment horizontal="right" vertical="center"/>
    </xf>
    <xf numFmtId="0" fontId="24" fillId="0" borderId="0" xfId="0" applyNumberFormat="1" applyFont="1" applyFill="1" applyAlignment="1">
      <alignment horizontal="right" vertical="center"/>
    </xf>
    <xf numFmtId="4" fontId="13" fillId="0" borderId="0" xfId="0" applyFont="1" applyFill="1" applyAlignment="1">
      <alignment horizontal="right" vertical="center"/>
    </xf>
    <xf numFmtId="3" fontId="20" fillId="0" borderId="0" xfId="0" applyFont="1" applyFill="1" applyAlignment="1">
      <alignment horizontal="distributed" vertical="center" wrapText="1"/>
    </xf>
    <xf numFmtId="3" fontId="1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180" fontId="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3" fontId="5" fillId="0" borderId="0" xfId="0" applyFont="1" applyFill="1" applyAlignment="1">
      <alignment horizontal="distributed" vertical="center" wrapText="1"/>
    </xf>
    <xf numFmtId="4" fontId="8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distributed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/>
    </xf>
    <xf numFmtId="3" fontId="24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distributed" vertical="center"/>
    </xf>
    <xf numFmtId="4" fontId="8" fillId="0" borderId="0" xfId="0" applyNumberFormat="1" applyFont="1" applyFill="1" applyAlignment="1">
      <alignment horizontal="right" vertical="center"/>
    </xf>
    <xf numFmtId="4" fontId="12" fillId="0" borderId="0" xfId="0" applyNumberFormat="1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3" fontId="12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top"/>
    </xf>
    <xf numFmtId="0" fontId="34" fillId="0" borderId="0" xfId="0" applyFont="1" applyAlignment="1">
      <alignment/>
    </xf>
    <xf numFmtId="177" fontId="34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3" fontId="30" fillId="0" borderId="0" xfId="0" applyNumberFormat="1" applyFont="1" applyFill="1" applyBorder="1" applyAlignment="1">
      <alignment horizontal="right" vertical="center"/>
    </xf>
    <xf numFmtId="3" fontId="30" fillId="0" borderId="0" xfId="0" applyFont="1" applyFill="1" applyBorder="1" applyAlignment="1">
      <alignment horizontal="right" vertical="center"/>
    </xf>
    <xf numFmtId="3" fontId="31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7"/>
  <sheetViews>
    <sheetView tabSelected="1" view="pageBreakPreview" zoomScaleSheetLayoutView="100" workbookViewId="0" topLeftCell="AD1">
      <selection activeCell="AU22" sqref="AU22"/>
    </sheetView>
  </sheetViews>
  <sheetFormatPr defaultColWidth="9.00390625" defaultRowHeight="16.5" customHeight="1"/>
  <cols>
    <col min="1" max="1" width="24.625" style="12" customWidth="1"/>
    <col min="2" max="2" width="8.50390625" style="12" bestFit="1" customWidth="1"/>
    <col min="3" max="3" width="10.25390625" style="12" bestFit="1" customWidth="1"/>
    <col min="4" max="4" width="8.625" style="12" customWidth="1"/>
    <col min="5" max="5" width="8.75390625" style="12" customWidth="1"/>
    <col min="6" max="6" width="9.375" style="12" bestFit="1" customWidth="1"/>
    <col min="7" max="7" width="6.625" style="12" bestFit="1" customWidth="1"/>
    <col min="8" max="8" width="4.625" style="12" bestFit="1" customWidth="1"/>
    <col min="9" max="9" width="6.125" style="12" bestFit="1" customWidth="1"/>
    <col min="10" max="10" width="5.625" style="12" customWidth="1"/>
    <col min="11" max="11" width="6.375" style="29" customWidth="1"/>
    <col min="12" max="12" width="7.625" style="29" customWidth="1"/>
    <col min="13" max="13" width="5.125" style="29" customWidth="1"/>
    <col min="14" max="15" width="7.125" style="29" customWidth="1"/>
    <col min="16" max="16" width="5.125" style="29" bestFit="1" customWidth="1"/>
    <col min="17" max="17" width="7.125" style="29" customWidth="1"/>
    <col min="18" max="18" width="6.50390625" style="29" customWidth="1"/>
    <col min="19" max="19" width="6.375" style="29" customWidth="1"/>
    <col min="20" max="20" width="3.375" style="29" customWidth="1"/>
    <col min="21" max="22" width="6.625" style="29" bestFit="1" customWidth="1"/>
    <col min="23" max="23" width="5.00390625" style="29" customWidth="1"/>
    <col min="24" max="25" width="6.125" style="29" customWidth="1"/>
    <col min="26" max="26" width="24.625" style="42" customWidth="1"/>
    <col min="27" max="27" width="6.625" style="29" customWidth="1"/>
    <col min="28" max="28" width="6.625" style="29" bestFit="1" customWidth="1"/>
    <col min="29" max="29" width="6.625" style="29" customWidth="1"/>
    <col min="30" max="30" width="9.125" style="29" customWidth="1"/>
    <col min="31" max="31" width="7.125" style="29" customWidth="1"/>
    <col min="32" max="32" width="8.125" style="29" bestFit="1" customWidth="1"/>
    <col min="33" max="33" width="6.625" style="29" customWidth="1"/>
    <col min="34" max="34" width="9.125" style="29" customWidth="1"/>
    <col min="35" max="35" width="7.625" style="29" bestFit="1" customWidth="1"/>
    <col min="36" max="41" width="11.125" style="29" bestFit="1" customWidth="1"/>
    <col min="42" max="42" width="13.625" style="29" bestFit="1" customWidth="1"/>
    <col min="43" max="43" width="11.125" style="29" customWidth="1"/>
    <col min="44" max="44" width="6.50390625" style="12" bestFit="1" customWidth="1"/>
    <col min="45" max="45" width="13.00390625" style="17" bestFit="1" customWidth="1"/>
    <col min="46" max="251" width="9.00390625" style="12" bestFit="1" customWidth="1"/>
  </cols>
  <sheetData>
    <row r="1" spans="1:43" ht="30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31"/>
      <c r="L1" s="131" t="s">
        <v>1</v>
      </c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16" t="s">
        <v>0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7" t="s">
        <v>54</v>
      </c>
      <c r="AK1" s="117"/>
      <c r="AL1" s="117"/>
      <c r="AM1" s="117"/>
      <c r="AN1" s="117"/>
      <c r="AO1" s="117"/>
      <c r="AP1" s="117"/>
      <c r="AQ1" s="117"/>
    </row>
    <row r="2" spans="1:45" s="1" customFormat="1" ht="21" customHeight="1">
      <c r="A2" s="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  <c r="X2" s="33"/>
      <c r="Y2" s="34" t="s">
        <v>2</v>
      </c>
      <c r="Z2" s="38"/>
      <c r="AA2" s="32"/>
      <c r="AB2" s="47"/>
      <c r="AC2" s="32"/>
      <c r="AD2" s="32"/>
      <c r="AE2" s="32"/>
      <c r="AF2" s="32"/>
      <c r="AG2" s="32"/>
      <c r="AH2" s="32"/>
      <c r="AI2" s="32"/>
      <c r="AJ2" s="51"/>
      <c r="AK2" s="32"/>
      <c r="AL2" s="32"/>
      <c r="AM2" s="32"/>
      <c r="AN2" s="32"/>
      <c r="AO2" s="32"/>
      <c r="AP2" s="52"/>
      <c r="AQ2" s="34" t="s">
        <v>2</v>
      </c>
      <c r="AS2" s="18"/>
    </row>
    <row r="3" spans="1:130" s="3" customFormat="1" ht="21" customHeight="1">
      <c r="A3" s="123" t="s">
        <v>55</v>
      </c>
      <c r="B3" s="132" t="s">
        <v>3</v>
      </c>
      <c r="C3" s="133"/>
      <c r="D3" s="133"/>
      <c r="E3" s="133"/>
      <c r="F3" s="133"/>
      <c r="G3" s="133"/>
      <c r="H3" s="133"/>
      <c r="I3" s="133"/>
      <c r="J3" s="134"/>
      <c r="K3" s="118" t="s">
        <v>4</v>
      </c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23" t="s">
        <v>55</v>
      </c>
      <c r="AA3" s="118" t="s">
        <v>5</v>
      </c>
      <c r="AB3" s="119"/>
      <c r="AC3" s="119"/>
      <c r="AD3" s="119"/>
      <c r="AE3" s="119"/>
      <c r="AF3" s="119"/>
      <c r="AG3" s="119"/>
      <c r="AH3" s="119"/>
      <c r="AI3" s="120"/>
      <c r="AJ3" s="126" t="s">
        <v>6</v>
      </c>
      <c r="AK3" s="127"/>
      <c r="AL3" s="127"/>
      <c r="AM3" s="127"/>
      <c r="AN3" s="127"/>
      <c r="AO3" s="127"/>
      <c r="AP3" s="127"/>
      <c r="AQ3" s="127"/>
      <c r="AR3" s="4"/>
      <c r="AS3" s="19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</row>
    <row r="4" spans="1:130" s="3" customFormat="1" ht="21" customHeight="1">
      <c r="A4" s="124"/>
      <c r="B4" s="132" t="s">
        <v>7</v>
      </c>
      <c r="C4" s="133"/>
      <c r="D4" s="133"/>
      <c r="E4" s="133"/>
      <c r="F4" s="134"/>
      <c r="G4" s="132" t="s">
        <v>8</v>
      </c>
      <c r="H4" s="133"/>
      <c r="I4" s="133"/>
      <c r="J4" s="134"/>
      <c r="K4" s="118" t="s">
        <v>9</v>
      </c>
      <c r="L4" s="119"/>
      <c r="M4" s="119"/>
      <c r="N4" s="119"/>
      <c r="O4" s="119"/>
      <c r="P4" s="119"/>
      <c r="Q4" s="119"/>
      <c r="R4" s="120"/>
      <c r="S4" s="118" t="s">
        <v>10</v>
      </c>
      <c r="T4" s="119"/>
      <c r="U4" s="119"/>
      <c r="V4" s="119"/>
      <c r="W4" s="119"/>
      <c r="X4" s="119"/>
      <c r="Y4" s="119"/>
      <c r="Z4" s="124"/>
      <c r="AA4" s="118" t="s">
        <v>7</v>
      </c>
      <c r="AB4" s="119"/>
      <c r="AC4" s="119"/>
      <c r="AD4" s="119"/>
      <c r="AE4" s="119"/>
      <c r="AF4" s="119"/>
      <c r="AG4" s="120"/>
      <c r="AH4" s="121" t="s">
        <v>53</v>
      </c>
      <c r="AI4" s="122"/>
      <c r="AJ4" s="128"/>
      <c r="AK4" s="129"/>
      <c r="AL4" s="129"/>
      <c r="AM4" s="129"/>
      <c r="AN4" s="129"/>
      <c r="AO4" s="129"/>
      <c r="AP4" s="129"/>
      <c r="AQ4" s="129"/>
      <c r="AR4" s="4"/>
      <c r="AS4" s="19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</row>
    <row r="5" spans="1:130" s="3" customFormat="1" ht="48" customHeight="1">
      <c r="A5" s="125"/>
      <c r="B5" s="10" t="s">
        <v>11</v>
      </c>
      <c r="C5" s="11" t="s">
        <v>12</v>
      </c>
      <c r="D5" s="11" t="s">
        <v>13</v>
      </c>
      <c r="E5" s="10" t="s">
        <v>14</v>
      </c>
      <c r="F5" s="10" t="s">
        <v>15</v>
      </c>
      <c r="G5" s="11" t="s">
        <v>16</v>
      </c>
      <c r="H5" s="11" t="s">
        <v>17</v>
      </c>
      <c r="I5" s="10" t="s">
        <v>18</v>
      </c>
      <c r="J5" s="10" t="s">
        <v>19</v>
      </c>
      <c r="K5" s="36" t="s">
        <v>51</v>
      </c>
      <c r="L5" s="36" t="s">
        <v>20</v>
      </c>
      <c r="M5" s="37" t="s">
        <v>50</v>
      </c>
      <c r="N5" s="36" t="s">
        <v>21</v>
      </c>
      <c r="O5" s="37" t="s">
        <v>16</v>
      </c>
      <c r="P5" s="37" t="s">
        <v>22</v>
      </c>
      <c r="Q5" s="36" t="s">
        <v>14</v>
      </c>
      <c r="R5" s="36" t="s">
        <v>15</v>
      </c>
      <c r="S5" s="36" t="s">
        <v>20</v>
      </c>
      <c r="T5" s="37" t="s">
        <v>50</v>
      </c>
      <c r="U5" s="36" t="s">
        <v>21</v>
      </c>
      <c r="V5" s="37" t="s">
        <v>16</v>
      </c>
      <c r="W5" s="37" t="s">
        <v>22</v>
      </c>
      <c r="X5" s="36" t="s">
        <v>61</v>
      </c>
      <c r="Y5" s="35" t="s">
        <v>19</v>
      </c>
      <c r="Z5" s="125"/>
      <c r="AA5" s="36" t="s">
        <v>11</v>
      </c>
      <c r="AB5" s="36" t="s">
        <v>20</v>
      </c>
      <c r="AC5" s="36" t="s">
        <v>21</v>
      </c>
      <c r="AD5" s="37" t="s">
        <v>16</v>
      </c>
      <c r="AE5" s="37" t="s">
        <v>22</v>
      </c>
      <c r="AF5" s="36" t="s">
        <v>23</v>
      </c>
      <c r="AG5" s="36" t="s">
        <v>24</v>
      </c>
      <c r="AH5" s="37" t="s">
        <v>16</v>
      </c>
      <c r="AI5" s="36" t="s">
        <v>60</v>
      </c>
      <c r="AJ5" s="36" t="s">
        <v>25</v>
      </c>
      <c r="AK5" s="36" t="s">
        <v>26</v>
      </c>
      <c r="AL5" s="36" t="s">
        <v>27</v>
      </c>
      <c r="AM5" s="36" t="s">
        <v>21</v>
      </c>
      <c r="AN5" s="37" t="s">
        <v>12</v>
      </c>
      <c r="AO5" s="37" t="s">
        <v>13</v>
      </c>
      <c r="AP5" s="36" t="s">
        <v>28</v>
      </c>
      <c r="AQ5" s="35" t="s">
        <v>15</v>
      </c>
      <c r="AR5" s="4"/>
      <c r="AS5" s="19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</row>
    <row r="6" spans="1:43" ht="18" customHeight="1">
      <c r="A6" s="6"/>
      <c r="B6" s="7"/>
      <c r="C6" s="8"/>
      <c r="D6" s="8"/>
      <c r="E6" s="7"/>
      <c r="F6" s="7"/>
      <c r="G6" s="8"/>
      <c r="H6" s="8"/>
      <c r="I6" s="7"/>
      <c r="J6" s="7"/>
      <c r="K6" s="20"/>
      <c r="L6" s="21"/>
      <c r="M6" s="21"/>
      <c r="N6" s="21"/>
      <c r="O6" s="22"/>
      <c r="P6" s="22"/>
      <c r="Q6" s="21"/>
      <c r="R6" s="21"/>
      <c r="S6" s="21"/>
      <c r="T6" s="21"/>
      <c r="U6" s="21"/>
      <c r="V6" s="22"/>
      <c r="W6" s="22"/>
      <c r="X6" s="21"/>
      <c r="Y6" s="21"/>
      <c r="Z6" s="39"/>
      <c r="AA6" s="48"/>
      <c r="AB6" s="48"/>
      <c r="AC6" s="48"/>
      <c r="AD6" s="49"/>
      <c r="AE6" s="49"/>
      <c r="AF6" s="48"/>
      <c r="AG6" s="48"/>
      <c r="AH6" s="49"/>
      <c r="AI6" s="48"/>
      <c r="AJ6" s="23"/>
      <c r="AK6" s="23"/>
      <c r="AL6" s="23"/>
      <c r="AM6" s="23"/>
      <c r="AN6" s="24"/>
      <c r="AO6" s="24"/>
      <c r="AP6" s="23"/>
      <c r="AQ6" s="23"/>
    </row>
    <row r="7" spans="1:45" s="79" customFormat="1" ht="18" customHeight="1">
      <c r="A7" s="71" t="s">
        <v>29</v>
      </c>
      <c r="B7" s="72">
        <f>B8</f>
        <v>11462</v>
      </c>
      <c r="C7" s="72">
        <f aca="true" t="shared" si="0" ref="C7:Y7">C8</f>
        <v>144500</v>
      </c>
      <c r="D7" s="72"/>
      <c r="E7" s="72">
        <f t="shared" si="0"/>
        <v>155962</v>
      </c>
      <c r="F7" s="72">
        <f t="shared" si="0"/>
        <v>4122</v>
      </c>
      <c r="G7" s="72">
        <f t="shared" si="0"/>
      </c>
      <c r="H7" s="72">
        <f t="shared" si="0"/>
      </c>
      <c r="I7" s="72">
        <f t="shared" si="0"/>
      </c>
      <c r="J7" s="72">
        <f t="shared" si="0"/>
      </c>
      <c r="K7" s="56"/>
      <c r="L7" s="56">
        <f t="shared" si="0"/>
        <v>7918</v>
      </c>
      <c r="M7" s="56">
        <f t="shared" si="0"/>
      </c>
      <c r="N7" s="56">
        <f t="shared" si="0"/>
        <v>2948</v>
      </c>
      <c r="O7" s="56">
        <f t="shared" si="0"/>
        <v>2556</v>
      </c>
      <c r="P7" s="56">
        <f t="shared" si="0"/>
      </c>
      <c r="Q7" s="56">
        <f t="shared" si="0"/>
        <v>13422</v>
      </c>
      <c r="R7" s="56">
        <f t="shared" si="0"/>
        <v>754</v>
      </c>
      <c r="S7" s="56">
        <f t="shared" si="0"/>
      </c>
      <c r="T7" s="56">
        <f t="shared" si="0"/>
      </c>
      <c r="U7" s="56">
        <f t="shared" si="0"/>
      </c>
      <c r="V7" s="56">
        <f t="shared" si="0"/>
      </c>
      <c r="W7" s="56">
        <f t="shared" si="0"/>
      </c>
      <c r="X7" s="72">
        <f t="shared" si="0"/>
      </c>
      <c r="Y7" s="72">
        <f t="shared" si="0"/>
      </c>
      <c r="Z7" s="77" t="s">
        <v>29</v>
      </c>
      <c r="AA7" s="97" t="s">
        <v>30</v>
      </c>
      <c r="AB7" s="97" t="s">
        <v>30</v>
      </c>
      <c r="AC7" s="97" t="s">
        <v>30</v>
      </c>
      <c r="AD7" s="97" t="s">
        <v>30</v>
      </c>
      <c r="AE7" s="56">
        <f>AE8</f>
        <v>2553</v>
      </c>
      <c r="AF7" s="56">
        <f>AF8</f>
        <v>2553</v>
      </c>
      <c r="AG7" s="97" t="s">
        <v>30</v>
      </c>
      <c r="AH7" s="97" t="s">
        <v>30</v>
      </c>
      <c r="AI7" s="97" t="s">
        <v>30</v>
      </c>
      <c r="AJ7" s="56">
        <f>AJ8</f>
        <v>11462</v>
      </c>
      <c r="AK7" s="56">
        <f aca="true" t="shared" si="1" ref="AK7:AQ7">AK8</f>
        <v>7918</v>
      </c>
      <c r="AL7" s="56">
        <f t="shared" si="1"/>
      </c>
      <c r="AM7" s="56">
        <f t="shared" si="1"/>
        <v>2948</v>
      </c>
      <c r="AN7" s="56">
        <f t="shared" si="1"/>
        <v>147056</v>
      </c>
      <c r="AO7" s="56">
        <f t="shared" si="1"/>
        <v>2553</v>
      </c>
      <c r="AP7" s="56">
        <f t="shared" si="1"/>
        <v>171937</v>
      </c>
      <c r="AQ7" s="56">
        <f t="shared" si="1"/>
        <v>4876</v>
      </c>
      <c r="AS7" s="80"/>
    </row>
    <row r="8" spans="1:52" s="13" customFormat="1" ht="18" customHeight="1">
      <c r="A8" s="57" t="s">
        <v>31</v>
      </c>
      <c r="B8" s="59">
        <v>11462</v>
      </c>
      <c r="C8" s="59">
        <v>144500</v>
      </c>
      <c r="D8" s="58" t="s">
        <v>30</v>
      </c>
      <c r="E8" s="59">
        <v>155962</v>
      </c>
      <c r="F8" s="59">
        <v>4122</v>
      </c>
      <c r="G8" s="58" t="s">
        <v>30</v>
      </c>
      <c r="H8" s="58" t="s">
        <v>30</v>
      </c>
      <c r="I8" s="58" t="s">
        <v>30</v>
      </c>
      <c r="J8" s="58" t="s">
        <v>30</v>
      </c>
      <c r="K8" s="63"/>
      <c r="L8" s="62">
        <v>7918</v>
      </c>
      <c r="M8" s="63" t="s">
        <v>30</v>
      </c>
      <c r="N8" s="62">
        <v>2948</v>
      </c>
      <c r="O8" s="62">
        <v>2556</v>
      </c>
      <c r="P8" s="63" t="s">
        <v>30</v>
      </c>
      <c r="Q8" s="62">
        <v>13422</v>
      </c>
      <c r="R8" s="66">
        <v>754</v>
      </c>
      <c r="S8" s="63" t="s">
        <v>30</v>
      </c>
      <c r="T8" s="63" t="s">
        <v>30</v>
      </c>
      <c r="U8" s="63" t="s">
        <v>30</v>
      </c>
      <c r="V8" s="63" t="s">
        <v>30</v>
      </c>
      <c r="W8" s="63" t="s">
        <v>30</v>
      </c>
      <c r="X8" s="69" t="s">
        <v>30</v>
      </c>
      <c r="Y8" s="69" t="s">
        <v>30</v>
      </c>
      <c r="Z8" s="64" t="s">
        <v>31</v>
      </c>
      <c r="AA8" s="65" t="s">
        <v>30</v>
      </c>
      <c r="AB8" s="65" t="s">
        <v>30</v>
      </c>
      <c r="AC8" s="65" t="s">
        <v>30</v>
      </c>
      <c r="AD8" s="65" t="s">
        <v>30</v>
      </c>
      <c r="AE8" s="62">
        <v>2553</v>
      </c>
      <c r="AF8" s="62">
        <v>2553</v>
      </c>
      <c r="AG8" s="65" t="s">
        <v>30</v>
      </c>
      <c r="AH8" s="65" t="s">
        <v>30</v>
      </c>
      <c r="AI8" s="65" t="s">
        <v>30</v>
      </c>
      <c r="AJ8" s="62">
        <v>11462</v>
      </c>
      <c r="AK8" s="62">
        <v>7918</v>
      </c>
      <c r="AL8" s="65" t="s">
        <v>30</v>
      </c>
      <c r="AM8" s="62">
        <v>2948</v>
      </c>
      <c r="AN8" s="62">
        <v>147056</v>
      </c>
      <c r="AO8" s="62">
        <v>2553</v>
      </c>
      <c r="AP8" s="62">
        <v>171937</v>
      </c>
      <c r="AQ8" s="62">
        <v>4876</v>
      </c>
      <c r="AS8" s="67"/>
      <c r="AT8" s="68"/>
      <c r="AU8" s="68"/>
      <c r="AV8" s="68"/>
      <c r="AW8" s="68"/>
      <c r="AX8" s="68"/>
      <c r="AY8" s="68"/>
      <c r="AZ8" s="68"/>
    </row>
    <row r="9" spans="1:52" s="13" customFormat="1" ht="18" customHeight="1">
      <c r="A9" s="98"/>
      <c r="B9" s="99"/>
      <c r="C9" s="99"/>
      <c r="D9" s="99"/>
      <c r="E9" s="99"/>
      <c r="F9" s="99"/>
      <c r="G9" s="99"/>
      <c r="H9" s="99"/>
      <c r="I9" s="99"/>
      <c r="J9" s="9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S9" s="67"/>
      <c r="AT9" s="68"/>
      <c r="AU9" s="68"/>
      <c r="AV9" s="68"/>
      <c r="AW9" s="68"/>
      <c r="AX9" s="68"/>
      <c r="AY9" s="68"/>
      <c r="AZ9" s="68"/>
    </row>
    <row r="10" spans="1:52" s="79" customFormat="1" ht="18" customHeight="1">
      <c r="A10" s="71" t="s">
        <v>32</v>
      </c>
      <c r="B10" s="105" t="s">
        <v>56</v>
      </c>
      <c r="C10" s="72">
        <f aca="true" t="shared" si="2" ref="C10:J10">SUM(C11:C14)</f>
        <v>70511815</v>
      </c>
      <c r="D10" s="72">
        <f t="shared" si="2"/>
        <v>350399</v>
      </c>
      <c r="E10" s="72">
        <f t="shared" si="2"/>
        <v>70862214</v>
      </c>
      <c r="F10" s="72">
        <f t="shared" si="2"/>
        <v>12765783</v>
      </c>
      <c r="G10" s="72">
        <f t="shared" si="2"/>
        <v>53554</v>
      </c>
      <c r="H10" s="72">
        <f t="shared" si="2"/>
        <v>1</v>
      </c>
      <c r="I10" s="72">
        <f t="shared" si="2"/>
        <v>53555</v>
      </c>
      <c r="J10" s="72">
        <f t="shared" si="2"/>
        <v>13390</v>
      </c>
      <c r="K10" s="72"/>
      <c r="L10" s="72">
        <f aca="true" t="shared" si="3" ref="L10:T10">SUM(L11:L14)</f>
        <v>4705787</v>
      </c>
      <c r="M10" s="72">
        <f t="shared" si="3"/>
        <v>10600</v>
      </c>
      <c r="N10" s="72">
        <f t="shared" si="3"/>
        <v>871642</v>
      </c>
      <c r="O10" s="72">
        <f t="shared" si="3"/>
        <v>108178</v>
      </c>
      <c r="P10" s="72">
        <f t="shared" si="3"/>
        <v>786</v>
      </c>
      <c r="Q10" s="72">
        <f t="shared" si="3"/>
        <v>5696993</v>
      </c>
      <c r="R10" s="72">
        <f t="shared" si="3"/>
        <v>794291</v>
      </c>
      <c r="S10" s="72">
        <f t="shared" si="3"/>
        <v>129860</v>
      </c>
      <c r="T10" s="72">
        <f t="shared" si="3"/>
        <v>49</v>
      </c>
      <c r="U10" s="72">
        <f>SUM(U11:U14)</f>
        <v>12040</v>
      </c>
      <c r="V10" s="72">
        <f>SUM(V11:V14)</f>
        <v>86603</v>
      </c>
      <c r="W10" s="72">
        <f>SUM(W11:W14)</f>
        <v>18</v>
      </c>
      <c r="X10" s="72">
        <f>SUM(X11:X14)</f>
        <v>228570</v>
      </c>
      <c r="Y10" s="72">
        <f>SUM(Y11:Y14)</f>
        <v>181465</v>
      </c>
      <c r="Z10" s="77" t="s">
        <v>32</v>
      </c>
      <c r="AA10" s="97" t="s">
        <v>30</v>
      </c>
      <c r="AB10" s="97" t="s">
        <v>30</v>
      </c>
      <c r="AC10" s="56">
        <f>AC11</f>
        <v>1950</v>
      </c>
      <c r="AD10" s="75">
        <f>AD11</f>
        <v>77</v>
      </c>
      <c r="AE10" s="56">
        <f>AE11+AE13</f>
        <v>156080</v>
      </c>
      <c r="AF10" s="56">
        <f>AF11+AF13</f>
        <v>158107</v>
      </c>
      <c r="AG10" s="56">
        <f>AG11</f>
        <v>716</v>
      </c>
      <c r="AH10" s="97" t="s">
        <v>30</v>
      </c>
      <c r="AI10" s="97" t="s">
        <v>30</v>
      </c>
      <c r="AJ10" s="56"/>
      <c r="AK10" s="56">
        <f aca="true" t="shared" si="4" ref="AK10:AQ10">SUM(AK11:AK14)</f>
        <v>4835647</v>
      </c>
      <c r="AL10" s="56">
        <f t="shared" si="4"/>
        <v>10649</v>
      </c>
      <c r="AM10" s="56">
        <f t="shared" si="4"/>
        <v>885632</v>
      </c>
      <c r="AN10" s="56">
        <f t="shared" si="4"/>
        <v>70760227</v>
      </c>
      <c r="AO10" s="56">
        <f t="shared" si="4"/>
        <v>507284</v>
      </c>
      <c r="AP10" s="56">
        <f t="shared" si="4"/>
        <v>76999439</v>
      </c>
      <c r="AQ10" s="56">
        <f t="shared" si="4"/>
        <v>13755645</v>
      </c>
      <c r="AS10" s="80"/>
      <c r="AT10" s="81"/>
      <c r="AU10" s="81"/>
      <c r="AV10" s="81"/>
      <c r="AW10" s="81"/>
      <c r="AX10" s="81"/>
      <c r="AY10" s="81"/>
      <c r="AZ10" s="81"/>
    </row>
    <row r="11" spans="1:52" s="13" customFormat="1" ht="18" customHeight="1">
      <c r="A11" s="57" t="s">
        <v>33</v>
      </c>
      <c r="B11" s="58" t="s">
        <v>30</v>
      </c>
      <c r="C11" s="59">
        <v>628663</v>
      </c>
      <c r="D11" s="60">
        <v>855</v>
      </c>
      <c r="E11" s="59">
        <v>629518</v>
      </c>
      <c r="F11" s="59">
        <v>3301</v>
      </c>
      <c r="G11" s="58" t="s">
        <v>30</v>
      </c>
      <c r="H11" s="58" t="s">
        <v>30</v>
      </c>
      <c r="I11" s="58" t="s">
        <v>30</v>
      </c>
      <c r="J11" s="58" t="s">
        <v>30</v>
      </c>
      <c r="K11" s="61"/>
      <c r="L11" s="62">
        <v>1985128</v>
      </c>
      <c r="M11" s="62">
        <v>10600</v>
      </c>
      <c r="N11" s="62">
        <v>112982</v>
      </c>
      <c r="O11" s="62">
        <v>7694</v>
      </c>
      <c r="P11" s="62">
        <v>786</v>
      </c>
      <c r="Q11" s="62">
        <v>2117190</v>
      </c>
      <c r="R11" s="62">
        <v>38376</v>
      </c>
      <c r="S11" s="63" t="s">
        <v>30</v>
      </c>
      <c r="T11" s="63" t="s">
        <v>30</v>
      </c>
      <c r="U11" s="63" t="s">
        <v>30</v>
      </c>
      <c r="V11" s="63" t="s">
        <v>30</v>
      </c>
      <c r="W11" s="63" t="s">
        <v>30</v>
      </c>
      <c r="X11" s="63" t="s">
        <v>30</v>
      </c>
      <c r="Y11" s="63" t="s">
        <v>30</v>
      </c>
      <c r="Z11" s="64" t="s">
        <v>33</v>
      </c>
      <c r="AA11" s="65" t="s">
        <v>30</v>
      </c>
      <c r="AB11" s="65" t="s">
        <v>30</v>
      </c>
      <c r="AC11" s="62">
        <v>1950</v>
      </c>
      <c r="AD11" s="66">
        <v>77</v>
      </c>
      <c r="AE11" s="62">
        <v>2080</v>
      </c>
      <c r="AF11" s="62">
        <v>4107</v>
      </c>
      <c r="AG11" s="62">
        <v>716</v>
      </c>
      <c r="AH11" s="65" t="s">
        <v>30</v>
      </c>
      <c r="AI11" s="65" t="s">
        <v>30</v>
      </c>
      <c r="AJ11" s="62"/>
      <c r="AK11" s="62">
        <v>1985128</v>
      </c>
      <c r="AL11" s="62">
        <v>10600</v>
      </c>
      <c r="AM11" s="62">
        <v>114932</v>
      </c>
      <c r="AN11" s="62">
        <v>636434</v>
      </c>
      <c r="AO11" s="62">
        <v>3721</v>
      </c>
      <c r="AP11" s="62">
        <v>2750815</v>
      </c>
      <c r="AQ11" s="62">
        <v>42393</v>
      </c>
      <c r="AS11" s="67"/>
      <c r="AT11" s="68"/>
      <c r="AU11" s="68"/>
      <c r="AV11" s="68"/>
      <c r="AW11" s="68"/>
      <c r="AX11" s="68"/>
      <c r="AY11" s="68"/>
      <c r="AZ11" s="68"/>
    </row>
    <row r="12" spans="1:52" s="13" customFormat="1" ht="18" customHeight="1">
      <c r="A12" s="57" t="s">
        <v>34</v>
      </c>
      <c r="B12" s="58" t="s">
        <v>30</v>
      </c>
      <c r="C12" s="59">
        <v>69883152</v>
      </c>
      <c r="D12" s="59">
        <v>349544</v>
      </c>
      <c r="E12" s="59">
        <v>70232696</v>
      </c>
      <c r="F12" s="59">
        <v>5747789</v>
      </c>
      <c r="G12" s="59">
        <v>6188</v>
      </c>
      <c r="H12" s="58" t="s">
        <v>30</v>
      </c>
      <c r="I12" s="59">
        <v>6188</v>
      </c>
      <c r="J12" s="60">
        <v>159</v>
      </c>
      <c r="K12" s="69"/>
      <c r="L12" s="62">
        <v>1255068</v>
      </c>
      <c r="M12" s="63" t="s">
        <v>30</v>
      </c>
      <c r="N12" s="62">
        <v>429064</v>
      </c>
      <c r="O12" s="62">
        <v>40881</v>
      </c>
      <c r="P12" s="63" t="s">
        <v>30</v>
      </c>
      <c r="Q12" s="62">
        <v>1725013</v>
      </c>
      <c r="R12" s="62">
        <v>59803</v>
      </c>
      <c r="S12" s="66"/>
      <c r="T12" s="63" t="s">
        <v>30</v>
      </c>
      <c r="U12" s="62"/>
      <c r="V12" s="62">
        <v>1810</v>
      </c>
      <c r="W12" s="63" t="s">
        <v>30</v>
      </c>
      <c r="X12" s="62">
        <v>1810</v>
      </c>
      <c r="Y12" s="62">
        <v>1910</v>
      </c>
      <c r="Z12" s="64" t="s">
        <v>34</v>
      </c>
      <c r="AA12" s="65" t="s">
        <v>30</v>
      </c>
      <c r="AB12" s="65" t="s">
        <v>30</v>
      </c>
      <c r="AC12" s="65" t="s">
        <v>30</v>
      </c>
      <c r="AD12" s="65" t="s">
        <v>30</v>
      </c>
      <c r="AE12" s="65" t="s">
        <v>30</v>
      </c>
      <c r="AF12" s="65" t="s">
        <v>30</v>
      </c>
      <c r="AG12" s="65" t="s">
        <v>30</v>
      </c>
      <c r="AH12" s="65" t="s">
        <v>30</v>
      </c>
      <c r="AI12" s="65" t="s">
        <v>30</v>
      </c>
      <c r="AJ12" s="65" t="s">
        <v>30</v>
      </c>
      <c r="AK12" s="62">
        <v>1255068</v>
      </c>
      <c r="AL12" s="65" t="s">
        <v>30</v>
      </c>
      <c r="AM12" s="62">
        <v>429064</v>
      </c>
      <c r="AN12" s="62">
        <v>69932031</v>
      </c>
      <c r="AO12" s="62">
        <v>349544</v>
      </c>
      <c r="AP12" s="62">
        <v>71965707</v>
      </c>
      <c r="AQ12" s="62">
        <v>5809661</v>
      </c>
      <c r="AS12" s="67"/>
      <c r="AT12" s="68"/>
      <c r="AU12" s="68"/>
      <c r="AV12" s="68"/>
      <c r="AW12" s="68"/>
      <c r="AX12" s="68"/>
      <c r="AY12" s="68"/>
      <c r="AZ12" s="68"/>
    </row>
    <row r="13" spans="1:52" s="13" customFormat="1" ht="18" customHeight="1">
      <c r="A13" s="57" t="s">
        <v>35</v>
      </c>
      <c r="B13" s="58" t="s">
        <v>30</v>
      </c>
      <c r="C13" s="58" t="s">
        <v>30</v>
      </c>
      <c r="D13" s="58" t="s">
        <v>30</v>
      </c>
      <c r="E13" s="58" t="s">
        <v>30</v>
      </c>
      <c r="F13" s="59">
        <v>7008200</v>
      </c>
      <c r="G13" s="59">
        <v>47366</v>
      </c>
      <c r="H13" s="60">
        <v>1</v>
      </c>
      <c r="I13" s="59">
        <v>47367</v>
      </c>
      <c r="J13" s="59">
        <v>13231</v>
      </c>
      <c r="K13" s="69"/>
      <c r="L13" s="62">
        <v>1313468</v>
      </c>
      <c r="M13" s="63" t="s">
        <v>30</v>
      </c>
      <c r="N13" s="62">
        <v>303171</v>
      </c>
      <c r="O13" s="62">
        <v>47811</v>
      </c>
      <c r="P13" s="63" t="s">
        <v>30</v>
      </c>
      <c r="Q13" s="62">
        <v>1664450</v>
      </c>
      <c r="R13" s="62">
        <v>676560</v>
      </c>
      <c r="S13" s="62">
        <v>129860</v>
      </c>
      <c r="T13" s="66">
        <v>49</v>
      </c>
      <c r="U13" s="62">
        <v>12040</v>
      </c>
      <c r="V13" s="62">
        <v>77793</v>
      </c>
      <c r="W13" s="66">
        <v>18</v>
      </c>
      <c r="X13" s="62">
        <v>219760</v>
      </c>
      <c r="Y13" s="62">
        <v>126555</v>
      </c>
      <c r="Z13" s="64" t="s">
        <v>35</v>
      </c>
      <c r="AA13" s="65" t="s">
        <v>30</v>
      </c>
      <c r="AB13" s="65" t="s">
        <v>30</v>
      </c>
      <c r="AC13" s="65" t="s">
        <v>30</v>
      </c>
      <c r="AD13" s="65" t="s">
        <v>30</v>
      </c>
      <c r="AE13" s="62">
        <v>154000</v>
      </c>
      <c r="AF13" s="62">
        <v>154000</v>
      </c>
      <c r="AG13" s="65" t="s">
        <v>30</v>
      </c>
      <c r="AH13" s="65" t="s">
        <v>30</v>
      </c>
      <c r="AI13" s="65" t="s">
        <v>30</v>
      </c>
      <c r="AJ13" s="65" t="s">
        <v>30</v>
      </c>
      <c r="AK13" s="62">
        <v>1443328</v>
      </c>
      <c r="AL13" s="65">
        <v>49</v>
      </c>
      <c r="AM13" s="62">
        <v>315211</v>
      </c>
      <c r="AN13" s="62">
        <v>172970</v>
      </c>
      <c r="AO13" s="62">
        <v>154019</v>
      </c>
      <c r="AP13" s="62">
        <v>2085577</v>
      </c>
      <c r="AQ13" s="62">
        <v>7824546</v>
      </c>
      <c r="AS13" s="67"/>
      <c r="AT13" s="68"/>
      <c r="AU13" s="68"/>
      <c r="AV13" s="68"/>
      <c r="AW13" s="68"/>
      <c r="AX13" s="68"/>
      <c r="AY13" s="68"/>
      <c r="AZ13" s="68"/>
    </row>
    <row r="14" spans="1:52" s="13" customFormat="1" ht="18" customHeight="1">
      <c r="A14" s="57" t="s">
        <v>36</v>
      </c>
      <c r="B14" s="58" t="s">
        <v>30</v>
      </c>
      <c r="C14" s="58" t="s">
        <v>30</v>
      </c>
      <c r="D14" s="58" t="s">
        <v>30</v>
      </c>
      <c r="E14" s="58" t="s">
        <v>30</v>
      </c>
      <c r="F14" s="59">
        <v>6493</v>
      </c>
      <c r="G14" s="58" t="s">
        <v>30</v>
      </c>
      <c r="H14" s="58" t="s">
        <v>30</v>
      </c>
      <c r="I14" s="58" t="s">
        <v>30</v>
      </c>
      <c r="J14" s="58" t="s">
        <v>30</v>
      </c>
      <c r="K14" s="69"/>
      <c r="L14" s="62">
        <v>152123</v>
      </c>
      <c r="M14" s="63" t="s">
        <v>30</v>
      </c>
      <c r="N14" s="62">
        <v>26425</v>
      </c>
      <c r="O14" s="62">
        <v>11792</v>
      </c>
      <c r="P14" s="63" t="s">
        <v>30</v>
      </c>
      <c r="Q14" s="62">
        <v>190340</v>
      </c>
      <c r="R14" s="62">
        <v>19552</v>
      </c>
      <c r="S14" s="63" t="s">
        <v>30</v>
      </c>
      <c r="T14" s="63" t="s">
        <v>30</v>
      </c>
      <c r="U14" s="63" t="s">
        <v>30</v>
      </c>
      <c r="V14" s="62">
        <v>7000</v>
      </c>
      <c r="W14" s="63" t="s">
        <v>30</v>
      </c>
      <c r="X14" s="62">
        <v>7000</v>
      </c>
      <c r="Y14" s="62">
        <v>53000</v>
      </c>
      <c r="Z14" s="64" t="s">
        <v>36</v>
      </c>
      <c r="AA14" s="65" t="s">
        <v>30</v>
      </c>
      <c r="AB14" s="65" t="s">
        <v>30</v>
      </c>
      <c r="AC14" s="65" t="s">
        <v>30</v>
      </c>
      <c r="AD14" s="65" t="s">
        <v>30</v>
      </c>
      <c r="AE14" s="65" t="s">
        <v>30</v>
      </c>
      <c r="AF14" s="65" t="s">
        <v>30</v>
      </c>
      <c r="AG14" s="65" t="s">
        <v>30</v>
      </c>
      <c r="AH14" s="65" t="s">
        <v>30</v>
      </c>
      <c r="AI14" s="65" t="s">
        <v>30</v>
      </c>
      <c r="AJ14" s="65" t="s">
        <v>30</v>
      </c>
      <c r="AK14" s="62">
        <v>152123</v>
      </c>
      <c r="AL14" s="65" t="s">
        <v>30</v>
      </c>
      <c r="AM14" s="62">
        <v>26425</v>
      </c>
      <c r="AN14" s="62">
        <v>18792</v>
      </c>
      <c r="AO14" s="65" t="s">
        <v>30</v>
      </c>
      <c r="AP14" s="62">
        <v>197340</v>
      </c>
      <c r="AQ14" s="62">
        <v>79045</v>
      </c>
      <c r="AS14" s="67"/>
      <c r="AT14" s="68"/>
      <c r="AU14" s="68"/>
      <c r="AV14" s="68"/>
      <c r="AW14" s="68"/>
      <c r="AX14" s="68"/>
      <c r="AY14" s="68"/>
      <c r="AZ14" s="68"/>
    </row>
    <row r="15" spans="1:52" s="13" customFormat="1" ht="18" customHeight="1">
      <c r="A15" s="102"/>
      <c r="B15" s="99"/>
      <c r="C15" s="99"/>
      <c r="D15" s="99"/>
      <c r="E15" s="99"/>
      <c r="F15" s="99"/>
      <c r="G15" s="99"/>
      <c r="H15" s="99"/>
      <c r="I15" s="99"/>
      <c r="J15" s="99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3"/>
      <c r="AA15" s="104"/>
      <c r="AB15" s="104"/>
      <c r="AC15" s="104"/>
      <c r="AD15" s="104"/>
      <c r="AE15" s="104"/>
      <c r="AF15" s="104"/>
      <c r="AG15" s="104"/>
      <c r="AH15" s="104"/>
      <c r="AI15" s="104"/>
      <c r="AJ15" s="62"/>
      <c r="AK15" s="62"/>
      <c r="AL15" s="62"/>
      <c r="AM15" s="62"/>
      <c r="AN15" s="62"/>
      <c r="AO15" s="62"/>
      <c r="AP15" s="62"/>
      <c r="AQ15" s="62"/>
      <c r="AS15" s="67"/>
      <c r="AT15" s="68"/>
      <c r="AU15" s="68"/>
      <c r="AV15" s="68"/>
      <c r="AW15" s="68"/>
      <c r="AX15" s="68"/>
      <c r="AY15" s="68"/>
      <c r="AZ15" s="68"/>
    </row>
    <row r="16" spans="1:52" s="79" customFormat="1" ht="18" customHeight="1">
      <c r="A16" s="71" t="s">
        <v>37</v>
      </c>
      <c r="B16" s="72">
        <f>SUM(B17:B21)</f>
        <v>2819688</v>
      </c>
      <c r="C16" s="72">
        <f>SUM(C17:C21)</f>
        <v>27803110</v>
      </c>
      <c r="D16" s="72">
        <f>SUM(D17:D21)</f>
        <v>13585670</v>
      </c>
      <c r="E16" s="72">
        <f>SUM(E17:E21)</f>
        <v>44208468</v>
      </c>
      <c r="F16" s="72">
        <f>SUM(F17:F21)</f>
        <v>75897</v>
      </c>
      <c r="G16" s="72"/>
      <c r="H16" s="72"/>
      <c r="I16" s="72"/>
      <c r="J16" s="72"/>
      <c r="K16" s="72"/>
      <c r="L16" s="72">
        <f>SUM(L17:L21)</f>
        <v>1454798</v>
      </c>
      <c r="M16" s="72"/>
      <c r="N16" s="72">
        <f>SUM(N17:N21)</f>
        <v>210262</v>
      </c>
      <c r="O16" s="72">
        <f>SUM(O17:O21)</f>
        <v>326043</v>
      </c>
      <c r="P16" s="72"/>
      <c r="Q16" s="72">
        <f>SUM(Q17:Q21)</f>
        <v>1991103</v>
      </c>
      <c r="R16" s="72">
        <f>SUM(R17:R21)</f>
        <v>42900</v>
      </c>
      <c r="S16" s="72"/>
      <c r="T16" s="72"/>
      <c r="U16" s="72"/>
      <c r="V16" s="72"/>
      <c r="W16" s="72"/>
      <c r="X16" s="72"/>
      <c r="Y16" s="72"/>
      <c r="Z16" s="77" t="s">
        <v>37</v>
      </c>
      <c r="AA16" s="56">
        <f>AA18</f>
        <v>414320</v>
      </c>
      <c r="AB16" s="97" t="s">
        <v>30</v>
      </c>
      <c r="AC16" s="97" t="s">
        <v>30</v>
      </c>
      <c r="AD16" s="56">
        <f>AD18+AD19</f>
        <v>80692</v>
      </c>
      <c r="AE16" s="56">
        <f>AE18+AE19</f>
        <v>3103</v>
      </c>
      <c r="AF16" s="56">
        <f>AF18+AF19</f>
        <v>498115</v>
      </c>
      <c r="AG16" s="56">
        <f>AG17+AG18+AG19</f>
        <v>27171</v>
      </c>
      <c r="AH16" s="97" t="s">
        <v>30</v>
      </c>
      <c r="AI16" s="97" t="s">
        <v>30</v>
      </c>
      <c r="AJ16" s="56">
        <f>SUM(AJ17:AJ21)</f>
        <v>3234008</v>
      </c>
      <c r="AK16" s="56">
        <f aca="true" t="shared" si="5" ref="AK16:AQ16">SUM(AK17:AK21)</f>
        <v>1454798</v>
      </c>
      <c r="AL16" s="56"/>
      <c r="AM16" s="56">
        <f t="shared" si="5"/>
        <v>210262</v>
      </c>
      <c r="AN16" s="56">
        <f t="shared" si="5"/>
        <v>28209845</v>
      </c>
      <c r="AO16" s="56">
        <f t="shared" si="5"/>
        <v>13588773</v>
      </c>
      <c r="AP16" s="56">
        <f>SUM(AP17:AP21)</f>
        <v>46697686</v>
      </c>
      <c r="AQ16" s="56">
        <f t="shared" si="5"/>
        <v>145968</v>
      </c>
      <c r="AS16" s="80"/>
      <c r="AT16" s="81"/>
      <c r="AU16" s="81"/>
      <c r="AV16" s="81"/>
      <c r="AW16" s="81"/>
      <c r="AX16" s="81"/>
      <c r="AY16" s="81"/>
      <c r="AZ16" s="81"/>
    </row>
    <row r="17" spans="1:52" s="13" customFormat="1" ht="18" customHeight="1">
      <c r="A17" s="57" t="s">
        <v>38</v>
      </c>
      <c r="B17" s="59">
        <v>37857</v>
      </c>
      <c r="C17" s="59">
        <v>51757</v>
      </c>
      <c r="D17" s="58" t="s">
        <v>30</v>
      </c>
      <c r="E17" s="59">
        <v>89614</v>
      </c>
      <c r="F17" s="59">
        <v>1864</v>
      </c>
      <c r="G17" s="58" t="s">
        <v>30</v>
      </c>
      <c r="H17" s="58" t="s">
        <v>30</v>
      </c>
      <c r="I17" s="58" t="s">
        <v>30</v>
      </c>
      <c r="J17" s="58" t="s">
        <v>30</v>
      </c>
      <c r="K17" s="69"/>
      <c r="L17" s="62">
        <v>1175</v>
      </c>
      <c r="M17" s="63" t="s">
        <v>30</v>
      </c>
      <c r="N17" s="62">
        <v>1512</v>
      </c>
      <c r="O17" s="62">
        <v>2207</v>
      </c>
      <c r="P17" s="63" t="s">
        <v>30</v>
      </c>
      <c r="Q17" s="62">
        <v>4894</v>
      </c>
      <c r="R17" s="66">
        <v>15</v>
      </c>
      <c r="S17" s="69" t="s">
        <v>30</v>
      </c>
      <c r="T17" s="69" t="s">
        <v>30</v>
      </c>
      <c r="U17" s="69" t="s">
        <v>30</v>
      </c>
      <c r="V17" s="69" t="s">
        <v>30</v>
      </c>
      <c r="W17" s="69" t="s">
        <v>30</v>
      </c>
      <c r="X17" s="69" t="s">
        <v>30</v>
      </c>
      <c r="Y17" s="69" t="s">
        <v>30</v>
      </c>
      <c r="Z17" s="64" t="s">
        <v>38</v>
      </c>
      <c r="AA17" s="65" t="s">
        <v>30</v>
      </c>
      <c r="AB17" s="65" t="s">
        <v>30</v>
      </c>
      <c r="AC17" s="65" t="s">
        <v>30</v>
      </c>
      <c r="AD17" s="65" t="s">
        <v>30</v>
      </c>
      <c r="AE17" s="65" t="s">
        <v>30</v>
      </c>
      <c r="AF17" s="65" t="s">
        <v>30</v>
      </c>
      <c r="AG17" s="65">
        <v>150</v>
      </c>
      <c r="AH17" s="65" t="s">
        <v>30</v>
      </c>
      <c r="AI17" s="65" t="s">
        <v>30</v>
      </c>
      <c r="AJ17" s="62">
        <v>37857</v>
      </c>
      <c r="AK17" s="62">
        <v>1175</v>
      </c>
      <c r="AL17" s="65" t="s">
        <v>30</v>
      </c>
      <c r="AM17" s="62">
        <v>1512</v>
      </c>
      <c r="AN17" s="62">
        <v>53964</v>
      </c>
      <c r="AO17" s="65" t="s">
        <v>30</v>
      </c>
      <c r="AP17" s="62">
        <v>94508</v>
      </c>
      <c r="AQ17" s="62">
        <v>2029</v>
      </c>
      <c r="AS17" s="67"/>
      <c r="AT17" s="68"/>
      <c r="AU17" s="68"/>
      <c r="AV17" s="68"/>
      <c r="AW17" s="68"/>
      <c r="AX17" s="68"/>
      <c r="AY17" s="68"/>
      <c r="AZ17" s="68"/>
    </row>
    <row r="18" spans="1:52" s="13" customFormat="1" ht="18" customHeight="1">
      <c r="A18" s="57" t="s">
        <v>39</v>
      </c>
      <c r="B18" s="59">
        <v>227727</v>
      </c>
      <c r="C18" s="59">
        <v>3062396</v>
      </c>
      <c r="D18" s="58" t="s">
        <v>30</v>
      </c>
      <c r="E18" s="59">
        <v>3290123</v>
      </c>
      <c r="F18" s="59">
        <v>51039</v>
      </c>
      <c r="G18" s="58" t="s">
        <v>30</v>
      </c>
      <c r="H18" s="58" t="s">
        <v>30</v>
      </c>
      <c r="I18" s="58" t="s">
        <v>30</v>
      </c>
      <c r="J18" s="58" t="s">
        <v>30</v>
      </c>
      <c r="K18" s="69"/>
      <c r="L18" s="62">
        <v>886410</v>
      </c>
      <c r="M18" s="63" t="s">
        <v>30</v>
      </c>
      <c r="N18" s="62">
        <v>91423</v>
      </c>
      <c r="O18" s="62">
        <v>127144</v>
      </c>
      <c r="P18" s="63" t="s">
        <v>30</v>
      </c>
      <c r="Q18" s="62">
        <v>1104977</v>
      </c>
      <c r="R18" s="62">
        <v>8762</v>
      </c>
      <c r="S18" s="69" t="s">
        <v>30</v>
      </c>
      <c r="T18" s="69" t="s">
        <v>30</v>
      </c>
      <c r="U18" s="69" t="s">
        <v>30</v>
      </c>
      <c r="V18" s="69" t="s">
        <v>30</v>
      </c>
      <c r="W18" s="69" t="s">
        <v>30</v>
      </c>
      <c r="X18" s="69" t="s">
        <v>30</v>
      </c>
      <c r="Y18" s="69" t="s">
        <v>30</v>
      </c>
      <c r="Z18" s="64" t="s">
        <v>39</v>
      </c>
      <c r="AA18" s="62">
        <v>414320</v>
      </c>
      <c r="AB18" s="65" t="s">
        <v>30</v>
      </c>
      <c r="AC18" s="65" t="s">
        <v>30</v>
      </c>
      <c r="AD18" s="62">
        <v>53992</v>
      </c>
      <c r="AE18" s="65">
        <v>2593</v>
      </c>
      <c r="AF18" s="62">
        <v>470905</v>
      </c>
      <c r="AG18" s="62">
        <v>13171</v>
      </c>
      <c r="AH18" s="65" t="s">
        <v>30</v>
      </c>
      <c r="AI18" s="65" t="s">
        <v>30</v>
      </c>
      <c r="AJ18" s="62">
        <v>642047</v>
      </c>
      <c r="AK18" s="62">
        <v>886410</v>
      </c>
      <c r="AL18" s="65" t="s">
        <v>30</v>
      </c>
      <c r="AM18" s="62">
        <v>91423</v>
      </c>
      <c r="AN18" s="62">
        <v>3243532</v>
      </c>
      <c r="AO18" s="65">
        <v>2593</v>
      </c>
      <c r="AP18" s="62">
        <v>4866005</v>
      </c>
      <c r="AQ18" s="62">
        <v>72972</v>
      </c>
      <c r="AS18" s="67"/>
      <c r="AT18" s="68"/>
      <c r="AU18" s="68"/>
      <c r="AV18" s="68"/>
      <c r="AW18" s="68"/>
      <c r="AX18" s="68"/>
      <c r="AY18" s="68"/>
      <c r="AZ18" s="68"/>
    </row>
    <row r="19" spans="1:52" s="13" customFormat="1" ht="18" customHeight="1">
      <c r="A19" s="57" t="s">
        <v>40</v>
      </c>
      <c r="B19" s="59">
        <v>886058</v>
      </c>
      <c r="C19" s="59">
        <v>2233859</v>
      </c>
      <c r="D19" s="58" t="s">
        <v>30</v>
      </c>
      <c r="E19" s="59">
        <v>3119917</v>
      </c>
      <c r="F19" s="59">
        <v>21474</v>
      </c>
      <c r="G19" s="58" t="s">
        <v>30</v>
      </c>
      <c r="H19" s="58" t="s">
        <v>30</v>
      </c>
      <c r="I19" s="58" t="s">
        <v>30</v>
      </c>
      <c r="J19" s="58" t="s">
        <v>30</v>
      </c>
      <c r="K19" s="69"/>
      <c r="L19" s="62">
        <v>385450</v>
      </c>
      <c r="M19" s="63" t="s">
        <v>30</v>
      </c>
      <c r="N19" s="62">
        <v>53434</v>
      </c>
      <c r="O19" s="62">
        <v>189705</v>
      </c>
      <c r="P19" s="63" t="s">
        <v>30</v>
      </c>
      <c r="Q19" s="62">
        <v>628589</v>
      </c>
      <c r="R19" s="62">
        <v>1770</v>
      </c>
      <c r="S19" s="69" t="s">
        <v>30</v>
      </c>
      <c r="T19" s="69" t="s">
        <v>30</v>
      </c>
      <c r="U19" s="69" t="s">
        <v>30</v>
      </c>
      <c r="V19" s="69" t="s">
        <v>30</v>
      </c>
      <c r="W19" s="69" t="s">
        <v>30</v>
      </c>
      <c r="X19" s="69" t="s">
        <v>30</v>
      </c>
      <c r="Y19" s="69" t="s">
        <v>30</v>
      </c>
      <c r="Z19" s="64" t="s">
        <v>40</v>
      </c>
      <c r="AA19" s="65" t="s">
        <v>30</v>
      </c>
      <c r="AB19" s="65" t="s">
        <v>30</v>
      </c>
      <c r="AC19" s="65" t="s">
        <v>30</v>
      </c>
      <c r="AD19" s="62">
        <v>26700</v>
      </c>
      <c r="AE19" s="66">
        <v>510</v>
      </c>
      <c r="AF19" s="62">
        <v>27210</v>
      </c>
      <c r="AG19" s="62">
        <v>13850</v>
      </c>
      <c r="AH19" s="65" t="s">
        <v>30</v>
      </c>
      <c r="AI19" s="65" t="s">
        <v>30</v>
      </c>
      <c r="AJ19" s="62">
        <v>886058</v>
      </c>
      <c r="AK19" s="62">
        <v>385450</v>
      </c>
      <c r="AL19" s="65" t="s">
        <v>30</v>
      </c>
      <c r="AM19" s="62">
        <v>53434</v>
      </c>
      <c r="AN19" s="62">
        <v>2450264</v>
      </c>
      <c r="AO19" s="66">
        <v>510</v>
      </c>
      <c r="AP19" s="62">
        <v>3775716</v>
      </c>
      <c r="AQ19" s="62">
        <v>37094</v>
      </c>
      <c r="AS19" s="67"/>
      <c r="AT19" s="68"/>
      <c r="AU19" s="68"/>
      <c r="AV19" s="68"/>
      <c r="AW19" s="68"/>
      <c r="AX19" s="68"/>
      <c r="AY19" s="68"/>
      <c r="AZ19" s="68"/>
    </row>
    <row r="20" spans="1:52" s="13" customFormat="1" ht="18" customHeight="1">
      <c r="A20" s="57" t="s">
        <v>41</v>
      </c>
      <c r="B20" s="59">
        <v>17604</v>
      </c>
      <c r="C20" s="58" t="s">
        <v>30</v>
      </c>
      <c r="D20" s="58" t="s">
        <v>30</v>
      </c>
      <c r="E20" s="59">
        <v>17604</v>
      </c>
      <c r="F20" s="60">
        <v>26</v>
      </c>
      <c r="G20" s="58" t="s">
        <v>30</v>
      </c>
      <c r="H20" s="58" t="s">
        <v>30</v>
      </c>
      <c r="I20" s="58" t="s">
        <v>30</v>
      </c>
      <c r="J20" s="58" t="s">
        <v>30</v>
      </c>
      <c r="K20" s="69"/>
      <c r="L20" s="63" t="s">
        <v>30</v>
      </c>
      <c r="M20" s="63" t="s">
        <v>30</v>
      </c>
      <c r="N20" s="63" t="s">
        <v>30</v>
      </c>
      <c r="O20" s="66">
        <v>581</v>
      </c>
      <c r="P20" s="63" t="s">
        <v>30</v>
      </c>
      <c r="Q20" s="66">
        <v>581</v>
      </c>
      <c r="R20" s="66">
        <v>115</v>
      </c>
      <c r="S20" s="69" t="s">
        <v>30</v>
      </c>
      <c r="T20" s="69" t="s">
        <v>30</v>
      </c>
      <c r="U20" s="69" t="s">
        <v>30</v>
      </c>
      <c r="V20" s="69" t="s">
        <v>30</v>
      </c>
      <c r="W20" s="69" t="s">
        <v>30</v>
      </c>
      <c r="X20" s="69" t="s">
        <v>30</v>
      </c>
      <c r="Y20" s="69" t="s">
        <v>30</v>
      </c>
      <c r="Z20" s="64" t="s">
        <v>41</v>
      </c>
      <c r="AA20" s="65" t="s">
        <v>30</v>
      </c>
      <c r="AB20" s="65" t="s">
        <v>30</v>
      </c>
      <c r="AC20" s="65" t="s">
        <v>30</v>
      </c>
      <c r="AD20" s="65" t="s">
        <v>30</v>
      </c>
      <c r="AE20" s="65" t="s">
        <v>30</v>
      </c>
      <c r="AF20" s="65" t="s">
        <v>30</v>
      </c>
      <c r="AG20" s="65" t="s">
        <v>30</v>
      </c>
      <c r="AH20" s="65" t="s">
        <v>30</v>
      </c>
      <c r="AI20" s="65" t="s">
        <v>30</v>
      </c>
      <c r="AJ20" s="62">
        <v>17604</v>
      </c>
      <c r="AK20" s="65" t="s">
        <v>30</v>
      </c>
      <c r="AL20" s="65" t="s">
        <v>30</v>
      </c>
      <c r="AM20" s="65" t="s">
        <v>30</v>
      </c>
      <c r="AN20" s="66">
        <v>581</v>
      </c>
      <c r="AO20" s="65" t="s">
        <v>30</v>
      </c>
      <c r="AP20" s="62">
        <v>18185</v>
      </c>
      <c r="AQ20" s="66">
        <v>141</v>
      </c>
      <c r="AS20" s="67"/>
      <c r="AT20" s="68"/>
      <c r="AU20" s="68"/>
      <c r="AV20" s="68"/>
      <c r="AW20" s="68"/>
      <c r="AX20" s="68"/>
      <c r="AY20" s="68"/>
      <c r="AZ20" s="68"/>
    </row>
    <row r="21" spans="1:52" s="13" customFormat="1" ht="18" customHeight="1">
      <c r="A21" s="57" t="s">
        <v>42</v>
      </c>
      <c r="B21" s="59">
        <v>1650442</v>
      </c>
      <c r="C21" s="59">
        <v>22455098</v>
      </c>
      <c r="D21" s="59">
        <v>13585670</v>
      </c>
      <c r="E21" s="59">
        <v>37691210</v>
      </c>
      <c r="F21" s="59">
        <v>1494</v>
      </c>
      <c r="G21" s="58" t="s">
        <v>30</v>
      </c>
      <c r="H21" s="58" t="s">
        <v>30</v>
      </c>
      <c r="I21" s="58" t="s">
        <v>30</v>
      </c>
      <c r="J21" s="58" t="s">
        <v>30</v>
      </c>
      <c r="K21" s="69"/>
      <c r="L21" s="62">
        <v>181763</v>
      </c>
      <c r="M21" s="63" t="s">
        <v>30</v>
      </c>
      <c r="N21" s="62">
        <v>63893</v>
      </c>
      <c r="O21" s="62">
        <v>6406</v>
      </c>
      <c r="P21" s="63" t="s">
        <v>30</v>
      </c>
      <c r="Q21" s="62">
        <v>252062</v>
      </c>
      <c r="R21" s="62">
        <v>32238</v>
      </c>
      <c r="S21" s="69" t="s">
        <v>30</v>
      </c>
      <c r="T21" s="69" t="s">
        <v>30</v>
      </c>
      <c r="U21" s="69" t="s">
        <v>30</v>
      </c>
      <c r="V21" s="69" t="s">
        <v>30</v>
      </c>
      <c r="W21" s="69" t="s">
        <v>30</v>
      </c>
      <c r="X21" s="69" t="s">
        <v>30</v>
      </c>
      <c r="Y21" s="69" t="s">
        <v>30</v>
      </c>
      <c r="Z21" s="64" t="s">
        <v>42</v>
      </c>
      <c r="AA21" s="62"/>
      <c r="AB21" s="65" t="s">
        <v>30</v>
      </c>
      <c r="AC21" s="65" t="s">
        <v>30</v>
      </c>
      <c r="AD21" s="66"/>
      <c r="AE21" s="65" t="s">
        <v>30</v>
      </c>
      <c r="AF21" s="62"/>
      <c r="AG21" s="66"/>
      <c r="AH21" s="65" t="s">
        <v>30</v>
      </c>
      <c r="AI21" s="65" t="s">
        <v>30</v>
      </c>
      <c r="AJ21" s="62">
        <v>1650442</v>
      </c>
      <c r="AK21" s="62">
        <v>181763</v>
      </c>
      <c r="AL21" s="65" t="s">
        <v>30</v>
      </c>
      <c r="AM21" s="62">
        <v>63893</v>
      </c>
      <c r="AN21" s="62">
        <v>22461504</v>
      </c>
      <c r="AO21" s="62">
        <v>13585670</v>
      </c>
      <c r="AP21" s="62">
        <v>37943272</v>
      </c>
      <c r="AQ21" s="62">
        <v>33732</v>
      </c>
      <c r="AS21" s="67"/>
      <c r="AT21" s="68"/>
      <c r="AU21" s="68"/>
      <c r="AV21" s="68"/>
      <c r="AW21" s="68"/>
      <c r="AX21" s="68"/>
      <c r="AY21" s="68"/>
      <c r="AZ21" s="68"/>
    </row>
    <row r="22" spans="1:52" s="96" customFormat="1" ht="18" customHeight="1">
      <c r="A22" s="84"/>
      <c r="B22" s="85"/>
      <c r="C22" s="86"/>
      <c r="D22" s="86"/>
      <c r="E22" s="85"/>
      <c r="F22" s="85"/>
      <c r="G22" s="86"/>
      <c r="H22" s="86"/>
      <c r="I22" s="85"/>
      <c r="J22" s="85"/>
      <c r="K22" s="87"/>
      <c r="L22" s="87"/>
      <c r="M22" s="87"/>
      <c r="N22" s="87"/>
      <c r="O22" s="88"/>
      <c r="P22" s="88"/>
      <c r="Q22" s="87"/>
      <c r="R22" s="87"/>
      <c r="S22" s="89"/>
      <c r="T22" s="89"/>
      <c r="U22" s="89"/>
      <c r="V22" s="90"/>
      <c r="W22" s="90"/>
      <c r="X22" s="89"/>
      <c r="Y22" s="89"/>
      <c r="Z22" s="91"/>
      <c r="AA22" s="92"/>
      <c r="AB22" s="92"/>
      <c r="AC22" s="92"/>
      <c r="AD22" s="93"/>
      <c r="AE22" s="93"/>
      <c r="AF22" s="92"/>
      <c r="AG22" s="92"/>
      <c r="AH22" s="93"/>
      <c r="AI22" s="92"/>
      <c r="AJ22" s="94"/>
      <c r="AK22" s="94"/>
      <c r="AL22" s="94"/>
      <c r="AM22" s="94"/>
      <c r="AN22" s="95"/>
      <c r="AO22" s="95"/>
      <c r="AP22" s="94"/>
      <c r="AQ22" s="94"/>
      <c r="AS22" s="67"/>
      <c r="AT22" s="68"/>
      <c r="AU22" s="68"/>
      <c r="AV22" s="68"/>
      <c r="AW22" s="68"/>
      <c r="AX22" s="68"/>
      <c r="AY22" s="68"/>
      <c r="AZ22" s="68"/>
    </row>
    <row r="23" spans="1:52" s="106" customFormat="1" ht="18" customHeight="1">
      <c r="A23" s="71" t="s">
        <v>43</v>
      </c>
      <c r="B23" s="72">
        <f>SUM(B24:B27)</f>
        <v>3879751</v>
      </c>
      <c r="C23" s="72">
        <f>SUM(C24:C27)</f>
        <v>2483725</v>
      </c>
      <c r="D23" s="72"/>
      <c r="E23" s="72">
        <f>SUM(E24:E27)</f>
        <v>6363476</v>
      </c>
      <c r="F23" s="72">
        <f>SUM(F24:F27)</f>
        <v>47500</v>
      </c>
      <c r="G23" s="72"/>
      <c r="H23" s="72"/>
      <c r="I23" s="72"/>
      <c r="J23" s="72"/>
      <c r="K23" s="56"/>
      <c r="L23" s="56">
        <f aca="true" t="shared" si="6" ref="L23:R23">SUM(L24:L27)</f>
        <v>466053</v>
      </c>
      <c r="M23" s="72">
        <f t="shared" si="6"/>
        <v>2550</v>
      </c>
      <c r="N23" s="56">
        <f t="shared" si="6"/>
        <v>240874</v>
      </c>
      <c r="O23" s="56">
        <f t="shared" si="6"/>
        <v>599195</v>
      </c>
      <c r="P23" s="72">
        <f t="shared" si="6"/>
        <v>150</v>
      </c>
      <c r="Q23" s="56">
        <f t="shared" si="6"/>
        <v>1308822</v>
      </c>
      <c r="R23" s="56">
        <f t="shared" si="6"/>
        <v>35744</v>
      </c>
      <c r="S23" s="76" t="s">
        <v>30</v>
      </c>
      <c r="T23" s="76" t="s">
        <v>30</v>
      </c>
      <c r="U23" s="76" t="s">
        <v>30</v>
      </c>
      <c r="V23" s="76" t="s">
        <v>30</v>
      </c>
      <c r="W23" s="76" t="s">
        <v>30</v>
      </c>
      <c r="X23" s="76" t="s">
        <v>30</v>
      </c>
      <c r="Y23" s="76" t="s">
        <v>30</v>
      </c>
      <c r="Z23" s="77" t="s">
        <v>43</v>
      </c>
      <c r="AA23" s="56">
        <f>AA24</f>
        <v>28640</v>
      </c>
      <c r="AB23" s="97" t="s">
        <v>30</v>
      </c>
      <c r="AC23" s="97" t="s">
        <v>30</v>
      </c>
      <c r="AD23" s="97" t="s">
        <v>30</v>
      </c>
      <c r="AE23" s="97" t="s">
        <v>30</v>
      </c>
      <c r="AF23" s="56">
        <f>AF24</f>
        <v>28640</v>
      </c>
      <c r="AG23" s="78" t="s">
        <v>30</v>
      </c>
      <c r="AH23" s="78" t="s">
        <v>30</v>
      </c>
      <c r="AI23" s="78" t="s">
        <v>30</v>
      </c>
      <c r="AJ23" s="56">
        <f>SUM(AJ24:AJ27)</f>
        <v>3908391</v>
      </c>
      <c r="AK23" s="56">
        <f aca="true" t="shared" si="7" ref="AK23:AQ23">SUM(AK24:AK27)</f>
        <v>466053</v>
      </c>
      <c r="AL23" s="56">
        <f t="shared" si="7"/>
        <v>2550</v>
      </c>
      <c r="AM23" s="56">
        <f t="shared" si="7"/>
        <v>240874</v>
      </c>
      <c r="AN23" s="56">
        <f t="shared" si="7"/>
        <v>3082920</v>
      </c>
      <c r="AO23" s="56">
        <f t="shared" si="7"/>
        <v>150</v>
      </c>
      <c r="AP23" s="56">
        <f>SUM(AP24:AP27)</f>
        <v>7700938</v>
      </c>
      <c r="AQ23" s="56">
        <f t="shared" si="7"/>
        <v>83244</v>
      </c>
      <c r="AS23" s="80"/>
      <c r="AT23" s="81"/>
      <c r="AU23" s="81"/>
      <c r="AV23" s="81"/>
      <c r="AW23" s="81"/>
      <c r="AX23" s="81"/>
      <c r="AY23" s="81"/>
      <c r="AZ23" s="81"/>
    </row>
    <row r="24" spans="1:52" s="96" customFormat="1" ht="18" customHeight="1">
      <c r="A24" s="57" t="s">
        <v>44</v>
      </c>
      <c r="B24" s="59">
        <v>1722378</v>
      </c>
      <c r="C24" s="59">
        <v>2483442</v>
      </c>
      <c r="D24" s="58" t="s">
        <v>30</v>
      </c>
      <c r="E24" s="59">
        <v>4205820</v>
      </c>
      <c r="F24" s="59">
        <v>36982</v>
      </c>
      <c r="G24" s="58" t="s">
        <v>30</v>
      </c>
      <c r="H24" s="58" t="s">
        <v>30</v>
      </c>
      <c r="I24" s="58" t="s">
        <v>30</v>
      </c>
      <c r="J24" s="58" t="s">
        <v>30</v>
      </c>
      <c r="K24" s="63"/>
      <c r="L24" s="62">
        <v>203060</v>
      </c>
      <c r="M24" s="63" t="s">
        <v>30</v>
      </c>
      <c r="N24" s="62">
        <v>46650</v>
      </c>
      <c r="O24" s="62">
        <v>584359</v>
      </c>
      <c r="P24" s="63" t="s">
        <v>30</v>
      </c>
      <c r="Q24" s="62">
        <v>834069</v>
      </c>
      <c r="R24" s="66">
        <v>363</v>
      </c>
      <c r="S24" s="69" t="s">
        <v>30</v>
      </c>
      <c r="T24" s="69" t="s">
        <v>30</v>
      </c>
      <c r="U24" s="69" t="s">
        <v>30</v>
      </c>
      <c r="V24" s="69" t="s">
        <v>30</v>
      </c>
      <c r="W24" s="69" t="s">
        <v>30</v>
      </c>
      <c r="X24" s="69" t="s">
        <v>30</v>
      </c>
      <c r="Y24" s="69" t="s">
        <v>30</v>
      </c>
      <c r="Z24" s="64" t="s">
        <v>44</v>
      </c>
      <c r="AA24" s="62">
        <v>28640</v>
      </c>
      <c r="AB24" s="65" t="s">
        <v>30</v>
      </c>
      <c r="AC24" s="65" t="s">
        <v>30</v>
      </c>
      <c r="AD24" s="65" t="s">
        <v>30</v>
      </c>
      <c r="AE24" s="65" t="s">
        <v>30</v>
      </c>
      <c r="AF24" s="62">
        <v>28640</v>
      </c>
      <c r="AG24" s="70" t="s">
        <v>30</v>
      </c>
      <c r="AH24" s="70" t="s">
        <v>30</v>
      </c>
      <c r="AI24" s="70" t="s">
        <v>30</v>
      </c>
      <c r="AJ24" s="62">
        <v>1751018</v>
      </c>
      <c r="AK24" s="62">
        <v>203060</v>
      </c>
      <c r="AL24" s="65" t="s">
        <v>30</v>
      </c>
      <c r="AM24" s="62">
        <v>46650</v>
      </c>
      <c r="AN24" s="62">
        <v>3067801</v>
      </c>
      <c r="AO24" s="65" t="s">
        <v>30</v>
      </c>
      <c r="AP24" s="62">
        <v>5068529</v>
      </c>
      <c r="AQ24" s="62">
        <v>37345</v>
      </c>
      <c r="AS24" s="67"/>
      <c r="AT24" s="68"/>
      <c r="AU24" s="68"/>
      <c r="AV24" s="68"/>
      <c r="AW24" s="68"/>
      <c r="AX24" s="68"/>
      <c r="AY24" s="68"/>
      <c r="AZ24" s="68"/>
    </row>
    <row r="25" spans="1:52" s="79" customFormat="1" ht="18" customHeight="1">
      <c r="A25" s="57" t="s">
        <v>45</v>
      </c>
      <c r="B25" s="58" t="s">
        <v>30</v>
      </c>
      <c r="C25" s="58" t="s">
        <v>30</v>
      </c>
      <c r="D25" s="58" t="s">
        <v>30</v>
      </c>
      <c r="E25" s="58" t="s">
        <v>30</v>
      </c>
      <c r="F25" s="59">
        <v>5239</v>
      </c>
      <c r="G25" s="58" t="s">
        <v>30</v>
      </c>
      <c r="H25" s="58" t="s">
        <v>30</v>
      </c>
      <c r="I25" s="58" t="s">
        <v>30</v>
      </c>
      <c r="J25" s="58" t="s">
        <v>30</v>
      </c>
      <c r="K25" s="63"/>
      <c r="L25" s="62">
        <v>186110</v>
      </c>
      <c r="M25" s="63" t="s">
        <v>30</v>
      </c>
      <c r="N25" s="62">
        <v>15336</v>
      </c>
      <c r="O25" s="62">
        <v>6228</v>
      </c>
      <c r="P25" s="63" t="s">
        <v>30</v>
      </c>
      <c r="Q25" s="62">
        <v>207674</v>
      </c>
      <c r="R25" s="62">
        <v>8889</v>
      </c>
      <c r="S25" s="69" t="s">
        <v>30</v>
      </c>
      <c r="T25" s="69" t="s">
        <v>30</v>
      </c>
      <c r="U25" s="69" t="s">
        <v>30</v>
      </c>
      <c r="V25" s="69" t="s">
        <v>30</v>
      </c>
      <c r="W25" s="69" t="s">
        <v>30</v>
      </c>
      <c r="X25" s="69" t="s">
        <v>30</v>
      </c>
      <c r="Y25" s="69" t="s">
        <v>30</v>
      </c>
      <c r="Z25" s="64" t="s">
        <v>45</v>
      </c>
      <c r="AA25" s="70" t="s">
        <v>30</v>
      </c>
      <c r="AB25" s="70" t="s">
        <v>30</v>
      </c>
      <c r="AC25" s="70" t="s">
        <v>30</v>
      </c>
      <c r="AD25" s="70" t="s">
        <v>30</v>
      </c>
      <c r="AE25" s="70" t="s">
        <v>30</v>
      </c>
      <c r="AF25" s="70" t="s">
        <v>30</v>
      </c>
      <c r="AG25" s="70" t="s">
        <v>30</v>
      </c>
      <c r="AH25" s="70" t="s">
        <v>30</v>
      </c>
      <c r="AI25" s="70" t="s">
        <v>30</v>
      </c>
      <c r="AJ25" s="65" t="s">
        <v>30</v>
      </c>
      <c r="AK25" s="62">
        <v>186110</v>
      </c>
      <c r="AL25" s="65" t="s">
        <v>30</v>
      </c>
      <c r="AM25" s="62">
        <v>15336</v>
      </c>
      <c r="AN25" s="62">
        <v>6228</v>
      </c>
      <c r="AO25" s="65" t="s">
        <v>30</v>
      </c>
      <c r="AP25" s="62">
        <v>207674</v>
      </c>
      <c r="AQ25" s="62">
        <v>14128</v>
      </c>
      <c r="AS25" s="67"/>
      <c r="AT25" s="68"/>
      <c r="AU25" s="68"/>
      <c r="AV25" s="68"/>
      <c r="AW25" s="68"/>
      <c r="AX25" s="68"/>
      <c r="AY25" s="68"/>
      <c r="AZ25" s="68"/>
    </row>
    <row r="26" spans="1:52" s="13" customFormat="1" ht="18" customHeight="1">
      <c r="A26" s="57" t="s">
        <v>46</v>
      </c>
      <c r="B26" s="59">
        <v>1179460</v>
      </c>
      <c r="C26" s="58" t="s">
        <v>30</v>
      </c>
      <c r="D26" s="58" t="s">
        <v>30</v>
      </c>
      <c r="E26" s="59">
        <v>1179460</v>
      </c>
      <c r="F26" s="59">
        <v>2739</v>
      </c>
      <c r="G26" s="58" t="s">
        <v>30</v>
      </c>
      <c r="H26" s="58" t="s">
        <v>30</v>
      </c>
      <c r="I26" s="58" t="s">
        <v>30</v>
      </c>
      <c r="J26" s="58" t="s">
        <v>30</v>
      </c>
      <c r="K26" s="63"/>
      <c r="L26" s="62">
        <v>76883</v>
      </c>
      <c r="M26" s="62">
        <v>2550</v>
      </c>
      <c r="N26" s="62">
        <v>163375</v>
      </c>
      <c r="O26" s="62">
        <v>5277</v>
      </c>
      <c r="P26" s="62">
        <v>150</v>
      </c>
      <c r="Q26" s="62">
        <v>248235</v>
      </c>
      <c r="R26" s="62">
        <v>25160</v>
      </c>
      <c r="S26" s="69" t="s">
        <v>30</v>
      </c>
      <c r="T26" s="69" t="s">
        <v>30</v>
      </c>
      <c r="U26" s="69" t="s">
        <v>30</v>
      </c>
      <c r="V26" s="69" t="s">
        <v>30</v>
      </c>
      <c r="W26" s="69" t="s">
        <v>30</v>
      </c>
      <c r="X26" s="69" t="s">
        <v>30</v>
      </c>
      <c r="Y26" s="69" t="s">
        <v>30</v>
      </c>
      <c r="Z26" s="64" t="s">
        <v>46</v>
      </c>
      <c r="AA26" s="70" t="s">
        <v>30</v>
      </c>
      <c r="AB26" s="70" t="s">
        <v>30</v>
      </c>
      <c r="AC26" s="70" t="s">
        <v>30</v>
      </c>
      <c r="AD26" s="70" t="s">
        <v>30</v>
      </c>
      <c r="AE26" s="70" t="s">
        <v>30</v>
      </c>
      <c r="AF26" s="70" t="s">
        <v>30</v>
      </c>
      <c r="AG26" s="70" t="s">
        <v>30</v>
      </c>
      <c r="AH26" s="70" t="s">
        <v>30</v>
      </c>
      <c r="AI26" s="70" t="s">
        <v>30</v>
      </c>
      <c r="AJ26" s="62">
        <v>1179460</v>
      </c>
      <c r="AK26" s="62">
        <v>76883</v>
      </c>
      <c r="AL26" s="65">
        <v>2550</v>
      </c>
      <c r="AM26" s="62">
        <v>163375</v>
      </c>
      <c r="AN26" s="62">
        <v>5277</v>
      </c>
      <c r="AO26" s="65">
        <v>150</v>
      </c>
      <c r="AP26" s="62">
        <v>1427695</v>
      </c>
      <c r="AQ26" s="62">
        <v>27899</v>
      </c>
      <c r="AS26" s="67"/>
      <c r="AT26" s="68"/>
      <c r="AU26" s="68"/>
      <c r="AV26" s="68"/>
      <c r="AW26" s="68"/>
      <c r="AX26" s="68"/>
      <c r="AY26" s="68"/>
      <c r="AZ26" s="68"/>
    </row>
    <row r="27" spans="1:52" s="13" customFormat="1" ht="18" customHeight="1">
      <c r="A27" s="57" t="s">
        <v>47</v>
      </c>
      <c r="B27" s="59">
        <v>977913</v>
      </c>
      <c r="C27" s="59">
        <v>283</v>
      </c>
      <c r="D27" s="58" t="s">
        <v>30</v>
      </c>
      <c r="E27" s="59">
        <v>978196</v>
      </c>
      <c r="F27" s="59">
        <v>2540</v>
      </c>
      <c r="G27" s="58" t="s">
        <v>30</v>
      </c>
      <c r="H27" s="58" t="s">
        <v>30</v>
      </c>
      <c r="I27" s="58" t="s">
        <v>30</v>
      </c>
      <c r="J27" s="58" t="s">
        <v>30</v>
      </c>
      <c r="K27" s="63"/>
      <c r="L27" s="63" t="s">
        <v>30</v>
      </c>
      <c r="M27" s="63" t="s">
        <v>30</v>
      </c>
      <c r="N27" s="62">
        <v>15513</v>
      </c>
      <c r="O27" s="62">
        <v>3331</v>
      </c>
      <c r="P27" s="63" t="s">
        <v>30</v>
      </c>
      <c r="Q27" s="62">
        <v>18844</v>
      </c>
      <c r="R27" s="62">
        <v>1332</v>
      </c>
      <c r="S27" s="69" t="s">
        <v>30</v>
      </c>
      <c r="T27" s="69" t="s">
        <v>30</v>
      </c>
      <c r="U27" s="69" t="s">
        <v>30</v>
      </c>
      <c r="V27" s="69" t="s">
        <v>30</v>
      </c>
      <c r="W27" s="69" t="s">
        <v>30</v>
      </c>
      <c r="X27" s="69" t="s">
        <v>30</v>
      </c>
      <c r="Y27" s="69" t="s">
        <v>30</v>
      </c>
      <c r="Z27" s="64" t="s">
        <v>47</v>
      </c>
      <c r="AA27" s="70" t="s">
        <v>30</v>
      </c>
      <c r="AB27" s="70" t="s">
        <v>30</v>
      </c>
      <c r="AC27" s="70" t="s">
        <v>30</v>
      </c>
      <c r="AD27" s="70" t="s">
        <v>30</v>
      </c>
      <c r="AE27" s="70" t="s">
        <v>30</v>
      </c>
      <c r="AF27" s="70" t="s">
        <v>30</v>
      </c>
      <c r="AG27" s="70" t="s">
        <v>30</v>
      </c>
      <c r="AH27" s="70" t="s">
        <v>30</v>
      </c>
      <c r="AI27" s="70" t="s">
        <v>30</v>
      </c>
      <c r="AJ27" s="62">
        <v>977913</v>
      </c>
      <c r="AK27" s="65" t="s">
        <v>30</v>
      </c>
      <c r="AL27" s="65" t="s">
        <v>30</v>
      </c>
      <c r="AM27" s="62">
        <v>15513</v>
      </c>
      <c r="AN27" s="62">
        <v>3614</v>
      </c>
      <c r="AO27" s="65" t="s">
        <v>30</v>
      </c>
      <c r="AP27" s="62">
        <v>997040</v>
      </c>
      <c r="AQ27" s="62">
        <v>3872</v>
      </c>
      <c r="AS27" s="67"/>
      <c r="AT27" s="68"/>
      <c r="AU27" s="68"/>
      <c r="AV27" s="68"/>
      <c r="AW27" s="68"/>
      <c r="AX27" s="68"/>
      <c r="AY27" s="68"/>
      <c r="AZ27" s="68"/>
    </row>
    <row r="28" spans="1:52" s="13" customFormat="1" ht="18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63"/>
      <c r="L28" s="63"/>
      <c r="M28" s="63"/>
      <c r="N28" s="63"/>
      <c r="O28" s="63"/>
      <c r="P28" s="63"/>
      <c r="Q28" s="63"/>
      <c r="R28" s="63"/>
      <c r="S28" s="69"/>
      <c r="T28" s="69"/>
      <c r="U28" s="69"/>
      <c r="V28" s="69"/>
      <c r="W28" s="69"/>
      <c r="X28" s="69"/>
      <c r="Y28" s="69"/>
      <c r="Z28" s="64"/>
      <c r="AA28" s="70"/>
      <c r="AB28" s="70"/>
      <c r="AC28" s="70"/>
      <c r="AD28" s="70"/>
      <c r="AE28" s="70"/>
      <c r="AF28" s="70"/>
      <c r="AG28" s="70"/>
      <c r="AH28" s="70"/>
      <c r="AI28" s="70"/>
      <c r="AJ28" s="65"/>
      <c r="AK28" s="65"/>
      <c r="AL28" s="65"/>
      <c r="AM28" s="65"/>
      <c r="AN28" s="65"/>
      <c r="AO28" s="65"/>
      <c r="AP28" s="65"/>
      <c r="AQ28" s="65"/>
      <c r="AS28" s="67"/>
      <c r="AT28" s="68"/>
      <c r="AU28" s="68"/>
      <c r="AV28" s="68"/>
      <c r="AW28" s="68"/>
      <c r="AX28" s="68"/>
      <c r="AY28" s="68"/>
      <c r="AZ28" s="68"/>
    </row>
    <row r="29" spans="1:52" s="79" customFormat="1" ht="18" customHeight="1">
      <c r="A29" s="71" t="s">
        <v>48</v>
      </c>
      <c r="B29" s="72"/>
      <c r="C29" s="72">
        <f>C30</f>
        <v>429001</v>
      </c>
      <c r="D29" s="73"/>
      <c r="E29" s="72">
        <f>E30</f>
        <v>429001</v>
      </c>
      <c r="F29" s="74">
        <f>F30</f>
        <v>37</v>
      </c>
      <c r="G29" s="74">
        <f aca="true" t="shared" si="8" ref="G29:R29">G30</f>
      </c>
      <c r="H29" s="74">
        <f t="shared" si="8"/>
      </c>
      <c r="I29" s="74">
        <f t="shared" si="8"/>
      </c>
      <c r="J29" s="74">
        <f t="shared" si="8"/>
      </c>
      <c r="K29" s="74"/>
      <c r="L29" s="56">
        <f t="shared" si="8"/>
        <v>1130</v>
      </c>
      <c r="M29" s="75"/>
      <c r="N29" s="56">
        <f t="shared" si="8"/>
        <v>1350</v>
      </c>
      <c r="O29" s="56">
        <f t="shared" si="8"/>
        <v>34579</v>
      </c>
      <c r="P29" s="56"/>
      <c r="Q29" s="56">
        <f t="shared" si="8"/>
        <v>37059</v>
      </c>
      <c r="R29" s="56">
        <f t="shared" si="8"/>
        <v>30</v>
      </c>
      <c r="S29" s="56"/>
      <c r="T29" s="76" t="s">
        <v>30</v>
      </c>
      <c r="U29" s="76" t="s">
        <v>30</v>
      </c>
      <c r="V29" s="76" t="s">
        <v>30</v>
      </c>
      <c r="W29" s="76" t="s">
        <v>30</v>
      </c>
      <c r="X29" s="76" t="s">
        <v>30</v>
      </c>
      <c r="Y29" s="76" t="s">
        <v>30</v>
      </c>
      <c r="Z29" s="77" t="s">
        <v>48</v>
      </c>
      <c r="AA29" s="78" t="s">
        <v>30</v>
      </c>
      <c r="AB29" s="78" t="s">
        <v>30</v>
      </c>
      <c r="AC29" s="78" t="s">
        <v>30</v>
      </c>
      <c r="AD29" s="78" t="s">
        <v>30</v>
      </c>
      <c r="AE29" s="78" t="s">
        <v>30</v>
      </c>
      <c r="AF29" s="78" t="s">
        <v>30</v>
      </c>
      <c r="AG29" s="78" t="s">
        <v>30</v>
      </c>
      <c r="AH29" s="78" t="s">
        <v>30</v>
      </c>
      <c r="AI29" s="78" t="s">
        <v>30</v>
      </c>
      <c r="AJ29" s="78" t="s">
        <v>30</v>
      </c>
      <c r="AK29" s="56">
        <f>AK30</f>
        <v>1130</v>
      </c>
      <c r="AL29" s="75">
        <f aca="true" t="shared" si="9" ref="AL29:AQ29">AL30</f>
      </c>
      <c r="AM29" s="56">
        <f t="shared" si="9"/>
        <v>1350</v>
      </c>
      <c r="AN29" s="56">
        <f t="shared" si="9"/>
        <v>463580</v>
      </c>
      <c r="AO29" s="56">
        <f t="shared" si="9"/>
      </c>
      <c r="AP29" s="56">
        <f t="shared" si="9"/>
        <v>466060</v>
      </c>
      <c r="AQ29" s="56">
        <f t="shared" si="9"/>
        <v>67</v>
      </c>
      <c r="AS29" s="80">
        <v>1398808</v>
      </c>
      <c r="AT29" s="81"/>
      <c r="AU29" s="81"/>
      <c r="AV29" s="81"/>
      <c r="AW29" s="81"/>
      <c r="AX29" s="81"/>
      <c r="AY29" s="81"/>
      <c r="AZ29" s="81"/>
    </row>
    <row r="30" spans="1:52" s="13" customFormat="1" ht="18" customHeight="1">
      <c r="A30" s="57" t="s">
        <v>49</v>
      </c>
      <c r="B30" s="58" t="s">
        <v>30</v>
      </c>
      <c r="C30" s="59">
        <v>429001</v>
      </c>
      <c r="D30" s="58" t="s">
        <v>30</v>
      </c>
      <c r="E30" s="59">
        <v>429001</v>
      </c>
      <c r="F30" s="60">
        <v>37</v>
      </c>
      <c r="G30" s="58" t="s">
        <v>30</v>
      </c>
      <c r="H30" s="58" t="s">
        <v>30</v>
      </c>
      <c r="I30" s="58" t="s">
        <v>30</v>
      </c>
      <c r="J30" s="58" t="s">
        <v>30</v>
      </c>
      <c r="K30" s="69"/>
      <c r="L30" s="62">
        <v>1130</v>
      </c>
      <c r="M30" s="63"/>
      <c r="N30" s="62">
        <v>1350</v>
      </c>
      <c r="O30" s="62">
        <v>34579</v>
      </c>
      <c r="P30" s="63"/>
      <c r="Q30" s="62">
        <v>37059</v>
      </c>
      <c r="R30" s="66">
        <v>30</v>
      </c>
      <c r="S30" s="69"/>
      <c r="T30" s="69" t="s">
        <v>30</v>
      </c>
      <c r="U30" s="69" t="s">
        <v>30</v>
      </c>
      <c r="V30" s="69" t="s">
        <v>30</v>
      </c>
      <c r="W30" s="69" t="s">
        <v>30</v>
      </c>
      <c r="X30" s="69" t="s">
        <v>30</v>
      </c>
      <c r="Y30" s="69" t="s">
        <v>30</v>
      </c>
      <c r="Z30" s="64" t="s">
        <v>49</v>
      </c>
      <c r="AA30" s="70" t="s">
        <v>30</v>
      </c>
      <c r="AB30" s="70" t="s">
        <v>30</v>
      </c>
      <c r="AC30" s="70" t="s">
        <v>30</v>
      </c>
      <c r="AD30" s="70" t="s">
        <v>30</v>
      </c>
      <c r="AE30" s="70" t="s">
        <v>30</v>
      </c>
      <c r="AF30" s="70" t="s">
        <v>30</v>
      </c>
      <c r="AG30" s="70" t="s">
        <v>30</v>
      </c>
      <c r="AH30" s="70" t="s">
        <v>30</v>
      </c>
      <c r="AI30" s="70" t="s">
        <v>30</v>
      </c>
      <c r="AJ30" s="70" t="s">
        <v>30</v>
      </c>
      <c r="AK30" s="62">
        <v>1130</v>
      </c>
      <c r="AL30" s="65" t="s">
        <v>30</v>
      </c>
      <c r="AM30" s="62">
        <v>1350</v>
      </c>
      <c r="AN30" s="62">
        <v>463580</v>
      </c>
      <c r="AO30" s="65" t="s">
        <v>30</v>
      </c>
      <c r="AP30" s="62">
        <v>466060</v>
      </c>
      <c r="AQ30" s="66">
        <v>67</v>
      </c>
      <c r="AS30" s="67">
        <v>34354454</v>
      </c>
      <c r="AT30" s="68"/>
      <c r="AU30" s="68"/>
      <c r="AV30" s="68"/>
      <c r="AW30" s="68"/>
      <c r="AX30" s="68"/>
      <c r="AY30" s="68"/>
      <c r="AZ30" s="68"/>
    </row>
    <row r="31" spans="1:52" s="13" customFormat="1" ht="18" customHeight="1">
      <c r="A31" s="57"/>
      <c r="B31" s="58"/>
      <c r="C31" s="59"/>
      <c r="D31" s="58"/>
      <c r="E31" s="59"/>
      <c r="F31" s="60"/>
      <c r="G31" s="58"/>
      <c r="H31" s="58"/>
      <c r="I31" s="58"/>
      <c r="J31" s="58"/>
      <c r="K31" s="69"/>
      <c r="L31" s="66"/>
      <c r="M31" s="63"/>
      <c r="N31" s="62"/>
      <c r="O31" s="62"/>
      <c r="P31" s="63"/>
      <c r="Q31" s="62"/>
      <c r="R31" s="66"/>
      <c r="S31" s="69"/>
      <c r="T31" s="69"/>
      <c r="U31" s="69"/>
      <c r="V31" s="69"/>
      <c r="W31" s="69"/>
      <c r="X31" s="69"/>
      <c r="Y31" s="69"/>
      <c r="Z31" s="64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66"/>
      <c r="AL31" s="65"/>
      <c r="AM31" s="62"/>
      <c r="AN31" s="62"/>
      <c r="AO31" s="65"/>
      <c r="AP31" s="62"/>
      <c r="AQ31" s="66"/>
      <c r="AS31" s="67">
        <v>9825601</v>
      </c>
      <c r="AT31" s="68"/>
      <c r="AU31" s="68"/>
      <c r="AV31" s="68"/>
      <c r="AW31" s="68"/>
      <c r="AX31" s="68"/>
      <c r="AY31" s="68"/>
      <c r="AZ31" s="68"/>
    </row>
    <row r="32" spans="1:52" s="13" customFormat="1" ht="18" customHeight="1">
      <c r="A32" s="57"/>
      <c r="B32" s="58"/>
      <c r="C32" s="59"/>
      <c r="D32" s="58"/>
      <c r="E32" s="59"/>
      <c r="F32" s="60"/>
      <c r="G32" s="58"/>
      <c r="H32" s="58"/>
      <c r="I32" s="58"/>
      <c r="J32" s="58"/>
      <c r="K32" s="69"/>
      <c r="L32" s="66"/>
      <c r="M32" s="63"/>
      <c r="N32" s="62"/>
      <c r="O32" s="62"/>
      <c r="P32" s="63"/>
      <c r="Q32" s="62"/>
      <c r="R32" s="66"/>
      <c r="S32" s="69"/>
      <c r="T32" s="69"/>
      <c r="U32" s="69"/>
      <c r="V32" s="69"/>
      <c r="W32" s="69"/>
      <c r="X32" s="69"/>
      <c r="Y32" s="69"/>
      <c r="Z32" s="64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66"/>
      <c r="AL32" s="65"/>
      <c r="AM32" s="62"/>
      <c r="AN32" s="62"/>
      <c r="AO32" s="65"/>
      <c r="AP32" s="62"/>
      <c r="AQ32" s="66"/>
      <c r="AS32" s="67">
        <v>430000</v>
      </c>
      <c r="AT32" s="68"/>
      <c r="AU32" s="68"/>
      <c r="AV32" s="68"/>
      <c r="AW32" s="68"/>
      <c r="AX32" s="68"/>
      <c r="AY32" s="68"/>
      <c r="AZ32" s="68"/>
    </row>
    <row r="33" spans="1:52" s="13" customFormat="1" ht="18" customHeight="1">
      <c r="A33" s="57"/>
      <c r="B33" s="58"/>
      <c r="C33" s="59"/>
      <c r="D33" s="58"/>
      <c r="E33" s="59"/>
      <c r="F33" s="60"/>
      <c r="G33" s="58"/>
      <c r="H33" s="58"/>
      <c r="I33" s="58"/>
      <c r="J33" s="58"/>
      <c r="K33" s="69"/>
      <c r="L33" s="66"/>
      <c r="M33" s="63"/>
      <c r="N33" s="62"/>
      <c r="O33" s="62"/>
      <c r="P33" s="63"/>
      <c r="Q33" s="62"/>
      <c r="R33" s="66"/>
      <c r="S33" s="69"/>
      <c r="T33" s="69"/>
      <c r="U33" s="69"/>
      <c r="V33" s="69"/>
      <c r="W33" s="69"/>
      <c r="X33" s="69"/>
      <c r="Y33" s="69"/>
      <c r="Z33" s="64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66"/>
      <c r="AL33" s="65"/>
      <c r="AM33" s="62"/>
      <c r="AN33" s="62"/>
      <c r="AO33" s="65"/>
      <c r="AP33" s="62"/>
      <c r="AQ33" s="66"/>
      <c r="AS33" s="67">
        <v>17000</v>
      </c>
      <c r="AT33" s="68"/>
      <c r="AU33" s="68"/>
      <c r="AV33" s="68"/>
      <c r="AW33" s="68"/>
      <c r="AX33" s="68"/>
      <c r="AY33" s="68"/>
      <c r="AZ33" s="68"/>
    </row>
    <row r="34" spans="1:45" ht="18" customHeight="1">
      <c r="A34" s="16"/>
      <c r="B34" s="9"/>
      <c r="C34" s="9"/>
      <c r="D34" s="9"/>
      <c r="E34" s="9"/>
      <c r="F34" s="9"/>
      <c r="G34" s="9"/>
      <c r="H34" s="9"/>
      <c r="I34" s="9"/>
      <c r="J34" s="9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40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44"/>
      <c r="AL34" s="46"/>
      <c r="AM34" s="43"/>
      <c r="AN34" s="43"/>
      <c r="AO34" s="46"/>
      <c r="AP34" s="43"/>
      <c r="AQ34" s="44"/>
      <c r="AS34" s="17">
        <v>2718931</v>
      </c>
    </row>
    <row r="35" spans="1:45" ht="18" customHeight="1">
      <c r="A35" s="16"/>
      <c r="B35" s="9"/>
      <c r="C35" s="9"/>
      <c r="D35" s="9"/>
      <c r="E35" s="9"/>
      <c r="F35" s="9"/>
      <c r="G35" s="9"/>
      <c r="H35" s="9"/>
      <c r="I35" s="9"/>
      <c r="J35" s="9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40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44"/>
      <c r="AL35" s="46"/>
      <c r="AM35" s="43"/>
      <c r="AN35" s="43"/>
      <c r="AO35" s="46"/>
      <c r="AP35" s="43"/>
      <c r="AQ35" s="44"/>
      <c r="AS35" s="17">
        <v>91870</v>
      </c>
    </row>
    <row r="36" spans="1:45" ht="18" customHeight="1">
      <c r="A36" s="16"/>
      <c r="B36" s="9"/>
      <c r="C36" s="9"/>
      <c r="D36" s="9"/>
      <c r="E36" s="9"/>
      <c r="F36" s="9"/>
      <c r="G36" s="9"/>
      <c r="H36" s="9"/>
      <c r="I36" s="9"/>
      <c r="J36" s="9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AS36" s="17">
        <f>SUM(AS29:AS35)</f>
        <v>48836664</v>
      </c>
    </row>
    <row r="37" spans="1:43" ht="18" customHeight="1">
      <c r="A37" s="16"/>
      <c r="B37" s="9"/>
      <c r="C37" s="9"/>
      <c r="D37" s="9"/>
      <c r="E37" s="9"/>
      <c r="F37" s="9"/>
      <c r="G37" s="9"/>
      <c r="H37" s="9"/>
      <c r="I37" s="9"/>
      <c r="J37" s="9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41" t="s">
        <v>52</v>
      </c>
      <c r="AA37" s="45">
        <f>AA16+AA23</f>
        <v>442960</v>
      </c>
      <c r="AB37" s="50" t="s">
        <v>30</v>
      </c>
      <c r="AC37" s="45">
        <f>AC10</f>
        <v>1950</v>
      </c>
      <c r="AD37" s="45">
        <f>AD10+AD16</f>
        <v>80769</v>
      </c>
      <c r="AE37" s="45">
        <f>AE7+AE10+AE16</f>
        <v>161736</v>
      </c>
      <c r="AF37" s="45">
        <f>AF7+AF10+AF16+AF23</f>
        <v>687415</v>
      </c>
      <c r="AG37" s="45">
        <f>AG10+AG16</f>
        <v>27887</v>
      </c>
      <c r="AH37" s="28" t="s">
        <v>30</v>
      </c>
      <c r="AI37" s="28" t="s">
        <v>30</v>
      </c>
      <c r="AJ37" s="45">
        <f>AJ7+AJ10+AJ16+AJ23</f>
        <v>7153861</v>
      </c>
      <c r="AK37" s="45">
        <f>AK7+AK10+AK16+AK23+AK29</f>
        <v>6765546</v>
      </c>
      <c r="AL37" s="45">
        <f>AL10+AL23</f>
        <v>13199</v>
      </c>
      <c r="AM37" s="45">
        <f>AM7+AM10+AM16+AM23+AM29</f>
        <v>1341066</v>
      </c>
      <c r="AN37" s="45">
        <f>AN7+AN10+AN16+AN23+AN29</f>
        <v>102663628</v>
      </c>
      <c r="AO37" s="45">
        <f>AO7+AO10+AO16+AO23</f>
        <v>14098760</v>
      </c>
      <c r="AP37" s="45">
        <f>AP7+AP10+AP16+AP23+AP29</f>
        <v>132036060</v>
      </c>
      <c r="AQ37" s="45">
        <f>AQ7+AQ10+AQ16+AQ23+AQ29</f>
        <v>13989800</v>
      </c>
    </row>
    <row r="38" spans="1:43" ht="18" customHeight="1">
      <c r="A38" s="15"/>
      <c r="B38" s="5"/>
      <c r="C38" s="5"/>
      <c r="D38" s="5"/>
      <c r="E38" s="5"/>
      <c r="F38" s="5"/>
      <c r="G38" s="5"/>
      <c r="H38" s="5"/>
      <c r="I38" s="5"/>
      <c r="J38" s="5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109" t="s">
        <v>59</v>
      </c>
      <c r="AA38" s="110"/>
      <c r="AB38" s="111"/>
      <c r="AC38" s="110"/>
      <c r="AD38" s="110"/>
      <c r="AE38" s="110"/>
      <c r="AF38" s="110"/>
      <c r="AG38" s="110"/>
      <c r="AH38" s="112"/>
      <c r="AI38" s="112"/>
      <c r="AJ38" s="113" t="s">
        <v>58</v>
      </c>
      <c r="AK38" s="110"/>
      <c r="AL38" s="110"/>
      <c r="AM38" s="115"/>
      <c r="AN38" s="115"/>
      <c r="AO38" s="115"/>
      <c r="AP38" s="115"/>
      <c r="AQ38" s="115"/>
    </row>
    <row r="39" spans="1:43" ht="18" customHeight="1">
      <c r="A39" s="14" t="s">
        <v>52</v>
      </c>
      <c r="B39" s="30">
        <f>B7+B16+B23+B29</f>
        <v>6710901</v>
      </c>
      <c r="C39" s="30">
        <f>C7+C10+C16+C23+C29</f>
        <v>101372151</v>
      </c>
      <c r="D39" s="30">
        <f>D7+D10+D16+D23+D29</f>
        <v>13936069</v>
      </c>
      <c r="E39" s="30">
        <f>E7+E10+E16+E23+E29</f>
        <v>122019121</v>
      </c>
      <c r="F39" s="30">
        <f>F7+F10+F16+F23+F29</f>
        <v>12893339</v>
      </c>
      <c r="G39" s="30">
        <f>G10</f>
        <v>53554</v>
      </c>
      <c r="H39" s="30">
        <f>H10</f>
        <v>1</v>
      </c>
      <c r="I39" s="30">
        <f>I10</f>
        <v>53555</v>
      </c>
      <c r="J39" s="30">
        <f>J10</f>
        <v>13390</v>
      </c>
      <c r="K39" s="45"/>
      <c r="L39" s="45">
        <f>L7+L10+L16+L23+L29</f>
        <v>6635686</v>
      </c>
      <c r="M39" s="30">
        <f>M10+M23</f>
        <v>13150</v>
      </c>
      <c r="N39" s="45">
        <f>N7+N10+N16+N23+N29</f>
        <v>1327076</v>
      </c>
      <c r="O39" s="45">
        <f>O7+O10+O16+O23+O29</f>
        <v>1070551</v>
      </c>
      <c r="P39" s="30">
        <f>P10+P23</f>
        <v>936</v>
      </c>
      <c r="Q39" s="45">
        <f>Q7+Q10+Q16+Q23+Q29</f>
        <v>9047399</v>
      </c>
      <c r="R39" s="45">
        <f>R7+R10+R16+R23+R29</f>
        <v>873719</v>
      </c>
      <c r="S39" s="45">
        <f>S10</f>
        <v>129860</v>
      </c>
      <c r="T39" s="45">
        <f aca="true" t="shared" si="10" ref="T39:Y39">T10</f>
        <v>49</v>
      </c>
      <c r="U39" s="45">
        <f t="shared" si="10"/>
        <v>12040</v>
      </c>
      <c r="V39" s="45">
        <f t="shared" si="10"/>
        <v>86603</v>
      </c>
      <c r="W39" s="45">
        <f t="shared" si="10"/>
        <v>18</v>
      </c>
      <c r="X39" s="45">
        <f t="shared" si="10"/>
        <v>228570</v>
      </c>
      <c r="Y39" s="45">
        <f t="shared" si="10"/>
        <v>181465</v>
      </c>
      <c r="Z39" s="114" t="s">
        <v>57</v>
      </c>
      <c r="AA39" s="110"/>
      <c r="AB39" s="111"/>
      <c r="AC39" s="110"/>
      <c r="AD39" s="110"/>
      <c r="AE39" s="110"/>
      <c r="AF39" s="110"/>
      <c r="AG39" s="110"/>
      <c r="AH39" s="112"/>
      <c r="AI39" s="112"/>
      <c r="AJ39" s="110"/>
      <c r="AK39" s="110"/>
      <c r="AL39" s="110"/>
      <c r="AM39" s="115"/>
      <c r="AN39" s="115"/>
      <c r="AO39" s="115"/>
      <c r="AP39" s="115"/>
      <c r="AQ39" s="115"/>
    </row>
    <row r="40" spans="26:43" ht="16.5" customHeight="1">
      <c r="Z40" s="54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3"/>
      <c r="AN40" s="53"/>
      <c r="AO40" s="53"/>
      <c r="AP40" s="53"/>
      <c r="AQ40" s="53"/>
    </row>
    <row r="41" spans="1:7" ht="16.5" customHeight="1">
      <c r="A41" s="108"/>
      <c r="B41" s="107"/>
      <c r="C41" s="107"/>
      <c r="D41" s="107"/>
      <c r="E41" s="107"/>
      <c r="F41" s="107"/>
      <c r="G41" s="107"/>
    </row>
    <row r="42" spans="1:7" ht="16.5" customHeight="1">
      <c r="A42" s="108"/>
      <c r="B42" s="107"/>
      <c r="C42" s="107"/>
      <c r="D42" s="107"/>
      <c r="E42" s="107"/>
      <c r="F42" s="107"/>
      <c r="G42" s="107"/>
    </row>
    <row r="43" spans="1:7" ht="16.5" customHeight="1">
      <c r="A43" s="108"/>
      <c r="B43" s="107"/>
      <c r="C43" s="107"/>
      <c r="D43" s="107"/>
      <c r="E43" s="107"/>
      <c r="F43" s="107"/>
      <c r="G43" s="107"/>
    </row>
    <row r="44" spans="1:7" ht="16.5" customHeight="1">
      <c r="A44" s="108"/>
      <c r="B44" s="107"/>
      <c r="D44" s="107"/>
      <c r="E44" s="107"/>
      <c r="F44" s="107"/>
      <c r="G44" s="107"/>
    </row>
    <row r="45" spans="1:7" ht="16.5" customHeight="1">
      <c r="A45" s="108"/>
      <c r="B45" s="107"/>
      <c r="C45" s="107"/>
      <c r="D45" s="107"/>
      <c r="E45" s="107"/>
      <c r="F45" s="107"/>
      <c r="G45" s="107"/>
    </row>
    <row r="46" spans="1:7" ht="16.5" customHeight="1">
      <c r="A46" s="107"/>
      <c r="B46" s="107"/>
      <c r="C46" s="107"/>
      <c r="D46" s="107"/>
      <c r="E46" s="107"/>
      <c r="F46" s="107"/>
      <c r="G46" s="107"/>
    </row>
    <row r="47" spans="1:7" ht="16.5" customHeight="1">
      <c r="A47" s="107"/>
      <c r="B47" s="107"/>
      <c r="C47" s="107"/>
      <c r="D47" s="107"/>
      <c r="E47" s="107"/>
      <c r="F47" s="107"/>
      <c r="G47" s="107"/>
    </row>
  </sheetData>
  <mergeCells count="16">
    <mergeCell ref="A1:J1"/>
    <mergeCell ref="L1:Y1"/>
    <mergeCell ref="B3:J3"/>
    <mergeCell ref="B4:F4"/>
    <mergeCell ref="S4:Y4"/>
    <mergeCell ref="K3:Y3"/>
    <mergeCell ref="G4:J4"/>
    <mergeCell ref="K4:R4"/>
    <mergeCell ref="A3:A5"/>
    <mergeCell ref="Z1:AI1"/>
    <mergeCell ref="AJ1:AQ1"/>
    <mergeCell ref="AA4:AG4"/>
    <mergeCell ref="AH4:AI4"/>
    <mergeCell ref="Z3:Z5"/>
    <mergeCell ref="AJ3:AQ4"/>
    <mergeCell ref="AA3:AI3"/>
  </mergeCells>
  <printOptions/>
  <pageMargins left="0.4724409448818898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systex</cp:lastModifiedBy>
  <cp:lastPrinted>2015-08-11T09:42:18Z</cp:lastPrinted>
  <dcterms:created xsi:type="dcterms:W3CDTF">2015-08-08T08:03:59Z</dcterms:created>
  <dcterms:modified xsi:type="dcterms:W3CDTF">2015-08-19T11:17:53Z</dcterms:modified>
  <cp:category/>
  <cp:version/>
  <cp:contentType/>
  <cp:contentStatus/>
</cp:coreProperties>
</file>