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0785" windowHeight="9795" activeTab="0"/>
  </bookViews>
  <sheets>
    <sheet name="Sheet1" sheetId="1" r:id="rId1"/>
  </sheets>
  <definedNames>
    <definedName name="_xlnm.Print_Area" localSheetId="0">'Sheet1'!$A$1:$P$41</definedName>
  </definedNames>
  <calcPr fullCalcOnLoad="1"/>
</workbook>
</file>

<file path=xl/comments1.xml><?xml version="1.0" encoding="utf-8"?>
<comments xmlns="http://schemas.openxmlformats.org/spreadsheetml/2006/main">
  <authors>
    <author>b403</author>
  </authors>
  <commentList>
    <comment ref="I10" authorId="0">
      <text>
        <r>
          <rPr>
            <b/>
            <sz val="9"/>
            <rFont val="新細明體"/>
            <family val="1"/>
          </rPr>
          <t>加0.01</t>
        </r>
      </text>
    </comment>
  </commentList>
</comments>
</file>

<file path=xl/sharedStrings.xml><?xml version="1.0" encoding="utf-8"?>
<sst xmlns="http://schemas.openxmlformats.org/spreadsheetml/2006/main" count="161" uniqueCount="44">
  <si>
    <t>單位：新臺幣千元</t>
  </si>
  <si>
    <t>行政院主管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</si>
  <si>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</si>
  <si>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</si>
  <si>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</si>
  <si>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</si>
  <si>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</si>
  <si>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</si>
  <si>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</si>
  <si>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中央存款保險股份有限公司</t>
  </si>
  <si>
    <t>臺灣金融控股股份有限公司</t>
  </si>
  <si>
    <t>財政部印刷廠</t>
  </si>
  <si>
    <t>臺灣菸酒股份有限公司</t>
  </si>
  <si>
    <t>中華郵政股份有限公司</t>
  </si>
  <si>
    <t>交通部臺灣鐵路管理局</t>
  </si>
  <si>
    <t>總計</t>
  </si>
  <si>
    <t>丁１、資　　本　　股</t>
  </si>
  <si>
    <t>　  　額　　綜　　計　　表</t>
  </si>
  <si>
    <t>股數</t>
  </si>
  <si>
    <t>每股金額</t>
  </si>
  <si>
    <t>資本額</t>
  </si>
  <si>
    <t>中央政府
部分</t>
  </si>
  <si>
    <t>地方政府
部分</t>
  </si>
  <si>
    <t>其他政府
機關部分</t>
  </si>
  <si>
    <t>民股股東
部分</t>
  </si>
  <si>
    <t>合      計</t>
  </si>
  <si>
    <t>(元)</t>
  </si>
  <si>
    <t>中央政府
資本</t>
  </si>
  <si>
    <t>%</t>
  </si>
  <si>
    <t>地方政府
資本</t>
  </si>
  <si>
    <t>其他政府
機關資本</t>
  </si>
  <si>
    <t>民股股東
資本</t>
  </si>
  <si>
    <t>合       計</t>
  </si>
  <si>
    <t/>
  </si>
  <si>
    <t xml:space="preserve">        
</t>
  </si>
  <si>
    <t xml:space="preserve"> </t>
  </si>
  <si>
    <t>基金名稱</t>
  </si>
  <si>
    <r>
      <t>註：表內台灣中油公司、台灣電力公司及臺灣菸酒公司等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單位，係按預計釋股後之持股比率編列</t>
    </r>
    <r>
      <rPr>
        <sz val="9"/>
        <rFont val="新細明體"/>
        <family val="1"/>
      </rPr>
      <t>。</t>
    </r>
  </si>
  <si>
    <t>經濟部主管</t>
  </si>
  <si>
    <t>交通部主管</t>
  </si>
  <si>
    <t>金融監督管理委員會主管</t>
  </si>
  <si>
    <t>臺灣土地銀行股份有限公司</t>
  </si>
  <si>
    <t>臺灣港務股份有限公司</t>
  </si>
  <si>
    <t>桃園國際機場股份有限公司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</si>
</sst>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0.0"/>
    <numFmt numFmtId="184" formatCode="0.000"/>
    <numFmt numFmtId="185" formatCode="0.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2"/>
      <name val="華康粗明體"/>
      <family val="3"/>
    </font>
    <font>
      <b/>
      <sz val="22"/>
      <name val="華康粗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b/>
      <sz val="10"/>
      <name val="Times New Roman"/>
      <family val="1"/>
    </font>
    <font>
      <b/>
      <sz val="10"/>
      <name val="華康中黑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distributed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wrapText="1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distributed" vertical="top" wrapText="1"/>
    </xf>
    <xf numFmtId="3" fontId="2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3" fontId="9" fillId="0" borderId="0" xfId="15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3" fontId="12" fillId="0" borderId="0" xfId="15" applyNumberFormat="1" applyFont="1" applyFill="1" applyAlignment="1">
      <alignment vertical="top"/>
    </xf>
    <xf numFmtId="2" fontId="1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distributed" vertical="top" wrapText="1"/>
    </xf>
    <xf numFmtId="3" fontId="10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vertical="top"/>
    </xf>
    <xf numFmtId="4" fontId="12" fillId="0" borderId="5" xfId="0" applyNumberFormat="1" applyFont="1" applyFill="1" applyBorder="1" applyAlignment="1">
      <alignment vertical="top"/>
    </xf>
    <xf numFmtId="3" fontId="0" fillId="0" borderId="0" xfId="0" applyNumberFormat="1" applyFill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distributed"/>
    </xf>
    <xf numFmtId="0" fontId="11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top" wrapText="1" indent="1"/>
    </xf>
    <xf numFmtId="0" fontId="13" fillId="0" borderId="0" xfId="0" applyFont="1" applyFill="1" applyAlignment="1">
      <alignment horizontal="distributed" vertical="center" wrapText="1"/>
    </xf>
    <xf numFmtId="3" fontId="13" fillId="0" borderId="5" xfId="0" applyNumberFormat="1" applyFont="1" applyFill="1" applyBorder="1" applyAlignment="1">
      <alignment horizontal="distributed" vertical="top" wrapText="1" indent="3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SheetLayoutView="100" workbookViewId="0" topLeftCell="A7">
      <selection activeCell="R34" sqref="R34"/>
    </sheetView>
  </sheetViews>
  <sheetFormatPr defaultColWidth="9.00390625" defaultRowHeight="16.5"/>
  <cols>
    <col min="1" max="1" width="24.125" style="53" customWidth="1"/>
    <col min="2" max="2" width="12.125" style="38" customWidth="1"/>
    <col min="3" max="3" width="11.625" style="38" customWidth="1"/>
    <col min="4" max="6" width="12.125" style="38" customWidth="1"/>
    <col min="7" max="7" width="8.125" style="38" customWidth="1"/>
    <col min="8" max="8" width="13.625" style="38" customWidth="1"/>
    <col min="9" max="9" width="5.625" style="38" customWidth="1"/>
    <col min="10" max="10" width="13.625" style="38" customWidth="1"/>
    <col min="11" max="11" width="5.625" style="38" customWidth="1"/>
    <col min="12" max="12" width="13.625" style="38" customWidth="1"/>
    <col min="13" max="13" width="5.625" style="38" customWidth="1"/>
    <col min="14" max="14" width="13.625" style="38" customWidth="1"/>
    <col min="15" max="15" width="5.625" style="38" customWidth="1"/>
    <col min="16" max="16" width="14.625" style="38" customWidth="1"/>
    <col min="17" max="17" width="7.25390625" style="38" customWidth="1"/>
    <col min="18" max="18" width="6.50390625" style="38" customWidth="1"/>
    <col min="19" max="22" width="23.875" style="38" customWidth="1"/>
    <col min="23" max="16384" width="8.75390625" style="38" customWidth="1"/>
  </cols>
  <sheetData>
    <row r="1" spans="1:16" s="5" customFormat="1" ht="30" customHeight="1">
      <c r="A1" s="59" t="s">
        <v>16</v>
      </c>
      <c r="B1" s="59"/>
      <c r="C1" s="59"/>
      <c r="D1" s="59"/>
      <c r="E1" s="59"/>
      <c r="F1" s="59"/>
      <c r="G1" s="59"/>
      <c r="H1" s="60" t="s">
        <v>17</v>
      </c>
      <c r="I1" s="61"/>
      <c r="J1" s="61"/>
      <c r="K1" s="61"/>
      <c r="L1" s="61"/>
      <c r="M1" s="61"/>
      <c r="N1" s="61"/>
      <c r="O1" s="61"/>
      <c r="P1" s="61"/>
    </row>
    <row r="2" spans="1:16" s="4" customFormat="1" ht="21" customHeight="1">
      <c r="A2" s="7"/>
      <c r="H2" s="8"/>
      <c r="I2" s="8"/>
      <c r="J2" s="8"/>
      <c r="K2" s="8"/>
      <c r="L2" s="8"/>
      <c r="M2" s="8"/>
      <c r="N2" s="8"/>
      <c r="O2" s="8"/>
      <c r="P2" s="9" t="s">
        <v>0</v>
      </c>
    </row>
    <row r="3" spans="1:22" s="4" customFormat="1" ht="24" customHeight="1">
      <c r="A3" s="62" t="s">
        <v>36</v>
      </c>
      <c r="B3" s="56" t="s">
        <v>18</v>
      </c>
      <c r="C3" s="57"/>
      <c r="D3" s="57"/>
      <c r="E3" s="57"/>
      <c r="F3" s="58"/>
      <c r="G3" s="10" t="s">
        <v>19</v>
      </c>
      <c r="H3" s="56" t="s">
        <v>20</v>
      </c>
      <c r="I3" s="57"/>
      <c r="J3" s="57"/>
      <c r="K3" s="57"/>
      <c r="L3" s="57"/>
      <c r="M3" s="57"/>
      <c r="N3" s="57"/>
      <c r="O3" s="57"/>
      <c r="P3" s="57"/>
      <c r="Q3" s="11"/>
      <c r="R3" s="11"/>
      <c r="S3" s="11"/>
      <c r="T3" s="11"/>
      <c r="U3" s="11"/>
      <c r="V3" s="11"/>
    </row>
    <row r="4" spans="1:16" s="4" customFormat="1" ht="36" customHeight="1">
      <c r="A4" s="63"/>
      <c r="B4" s="12" t="s">
        <v>21</v>
      </c>
      <c r="C4" s="12" t="s">
        <v>22</v>
      </c>
      <c r="D4" s="12" t="s">
        <v>23</v>
      </c>
      <c r="E4" s="12" t="s">
        <v>24</v>
      </c>
      <c r="F4" s="13" t="s">
        <v>25</v>
      </c>
      <c r="G4" s="14" t="s">
        <v>26</v>
      </c>
      <c r="H4" s="15" t="s">
        <v>27</v>
      </c>
      <c r="I4" s="13" t="s">
        <v>28</v>
      </c>
      <c r="J4" s="15" t="s">
        <v>29</v>
      </c>
      <c r="K4" s="13" t="s">
        <v>28</v>
      </c>
      <c r="L4" s="15" t="s">
        <v>30</v>
      </c>
      <c r="M4" s="13" t="s">
        <v>28</v>
      </c>
      <c r="N4" s="15" t="s">
        <v>31</v>
      </c>
      <c r="O4" s="13" t="s">
        <v>28</v>
      </c>
      <c r="P4" s="16" t="s">
        <v>32</v>
      </c>
    </row>
    <row r="5" spans="1:22" s="1" customFormat="1" ht="18" customHeight="1">
      <c r="A5" s="17"/>
      <c r="B5" s="18"/>
      <c r="C5" s="18"/>
      <c r="D5" s="18"/>
      <c r="E5" s="18"/>
      <c r="F5" s="19"/>
      <c r="G5" s="20"/>
      <c r="H5" s="18"/>
      <c r="I5" s="21"/>
      <c r="J5" s="18"/>
      <c r="K5" s="21"/>
      <c r="L5" s="18"/>
      <c r="M5" s="21"/>
      <c r="N5" s="18"/>
      <c r="O5" s="21"/>
      <c r="P5" s="19"/>
      <c r="Q5" s="22"/>
      <c r="R5" s="22"/>
      <c r="S5" s="22"/>
      <c r="T5" s="22"/>
      <c r="U5" s="22"/>
      <c r="V5" s="22"/>
    </row>
    <row r="6" spans="1:16" s="2" customFormat="1" ht="18" customHeight="1">
      <c r="A6" s="64" t="s">
        <v>1</v>
      </c>
      <c r="B6" s="23"/>
      <c r="C6" s="24"/>
      <c r="D6" s="24"/>
      <c r="E6" s="24"/>
      <c r="F6" s="24" t="s">
        <v>33</v>
      </c>
      <c r="G6" s="24"/>
      <c r="H6" s="24">
        <f>SUM(H7)</f>
        <v>80000000</v>
      </c>
      <c r="I6" s="25">
        <v>100</v>
      </c>
      <c r="J6" s="26"/>
      <c r="K6" s="27" t="s">
        <v>33</v>
      </c>
      <c r="L6" s="24"/>
      <c r="M6" s="27" t="s">
        <v>33</v>
      </c>
      <c r="N6" s="24"/>
      <c r="O6" s="27" t="s">
        <v>33</v>
      </c>
      <c r="P6" s="24">
        <v>80000000</v>
      </c>
    </row>
    <row r="7" spans="1:16" s="3" customFormat="1" ht="18" customHeight="1">
      <c r="A7" s="28" t="s">
        <v>2</v>
      </c>
      <c r="B7" s="29"/>
      <c r="C7" s="30"/>
      <c r="D7" s="30"/>
      <c r="E7" s="30"/>
      <c r="F7" s="30" t="s">
        <v>33</v>
      </c>
      <c r="G7" s="30"/>
      <c r="H7" s="30">
        <v>80000000</v>
      </c>
      <c r="I7" s="31">
        <v>100</v>
      </c>
      <c r="J7" s="30"/>
      <c r="K7" s="32" t="s">
        <v>33</v>
      </c>
      <c r="L7" s="30"/>
      <c r="M7" s="32" t="s">
        <v>33</v>
      </c>
      <c r="N7" s="30"/>
      <c r="O7" s="32" t="s">
        <v>33</v>
      </c>
      <c r="P7" s="30">
        <f>IF(N7+L7+J7+H7&lt;0.005,"",N7+L7+J7+H7)</f>
        <v>80000000</v>
      </c>
    </row>
    <row r="8" spans="1:22" s="1" customFormat="1" ht="18" customHeight="1">
      <c r="A8" s="28"/>
      <c r="B8" s="30"/>
      <c r="C8" s="30"/>
      <c r="D8" s="30"/>
      <c r="E8" s="30"/>
      <c r="F8" s="30"/>
      <c r="G8" s="30"/>
      <c r="H8" s="30"/>
      <c r="I8" s="32"/>
      <c r="J8" s="30"/>
      <c r="K8" s="32"/>
      <c r="L8" s="30"/>
      <c r="M8" s="32"/>
      <c r="N8" s="30"/>
      <c r="O8" s="32"/>
      <c r="P8" s="30"/>
      <c r="Q8" s="22"/>
      <c r="R8" s="22"/>
      <c r="S8" s="22"/>
      <c r="T8" s="22"/>
      <c r="U8" s="22"/>
      <c r="V8" s="22"/>
    </row>
    <row r="9" spans="1:16" s="2" customFormat="1" ht="18" customHeight="1">
      <c r="A9" s="64" t="s">
        <v>38</v>
      </c>
      <c r="B9" s="24">
        <f>SUM(B10:B13)</f>
        <v>35720088490</v>
      </c>
      <c r="C9" s="24">
        <f>SUM(C10:C13)</f>
        <v>55004162</v>
      </c>
      <c r="D9" s="24">
        <f>SUM(D10:D13)</f>
        <v>1046617660</v>
      </c>
      <c r="E9" s="24">
        <f>SUM(E10:E13)</f>
        <v>13281514593</v>
      </c>
      <c r="F9" s="24">
        <f>SUM(F10:F13)</f>
        <v>50103224905</v>
      </c>
      <c r="G9" s="24"/>
      <c r="H9" s="24">
        <f>SUM(H10:H13)</f>
        <v>479854556</v>
      </c>
      <c r="I9" s="27">
        <f>H9/P9*100</f>
        <v>74.15952092980879</v>
      </c>
      <c r="J9" s="24">
        <f>SUM(J10:J13)</f>
        <v>21941371</v>
      </c>
      <c r="K9" s="27">
        <f>J9/P9*100</f>
        <v>3.3909474059535647</v>
      </c>
      <c r="L9" s="24">
        <f>SUM(L10:L13)</f>
        <v>12446176</v>
      </c>
      <c r="M9" s="27">
        <f>L9/P9*100</f>
        <v>1.9235046078588942</v>
      </c>
      <c r="N9" s="24">
        <f>SUM(N10:N13)</f>
        <v>132815146</v>
      </c>
      <c r="O9" s="27">
        <f>N9/P9*100</f>
        <v>20.526027056378748</v>
      </c>
      <c r="P9" s="24">
        <f>SUM(P10:P13)</f>
        <v>647057249</v>
      </c>
    </row>
    <row r="10" spans="1:17" s="3" customFormat="1" ht="18" customHeight="1">
      <c r="A10" s="28" t="s">
        <v>3</v>
      </c>
      <c r="B10" s="30">
        <v>3683076380</v>
      </c>
      <c r="C10" s="30">
        <v>26860</v>
      </c>
      <c r="D10" s="30">
        <v>124759005</v>
      </c>
      <c r="E10" s="30">
        <v>137862660</v>
      </c>
      <c r="F10" s="30">
        <v>3945724905</v>
      </c>
      <c r="G10" s="30">
        <v>10</v>
      </c>
      <c r="H10" s="30">
        <v>36830764</v>
      </c>
      <c r="I10" s="32">
        <f>93.34+0.01</f>
        <v>93.35000000000001</v>
      </c>
      <c r="J10" s="30">
        <v>269</v>
      </c>
      <c r="K10" s="33">
        <v>0</v>
      </c>
      <c r="L10" s="30">
        <v>1247589</v>
      </c>
      <c r="M10" s="32">
        <v>3.16</v>
      </c>
      <c r="N10" s="30">
        <v>1378627</v>
      </c>
      <c r="O10" s="32">
        <v>3.49</v>
      </c>
      <c r="P10" s="30">
        <v>39457249</v>
      </c>
      <c r="Q10" s="34" t="s">
        <v>35</v>
      </c>
    </row>
    <row r="11" spans="1:17" s="3" customFormat="1" ht="18" customHeight="1">
      <c r="A11" s="28" t="s">
        <v>4</v>
      </c>
      <c r="B11" s="30">
        <v>5830000000</v>
      </c>
      <c r="C11" s="30" t="s">
        <v>33</v>
      </c>
      <c r="D11" s="30" t="s">
        <v>33</v>
      </c>
      <c r="E11" s="30">
        <v>7180000000</v>
      </c>
      <c r="F11" s="30">
        <v>13010000000</v>
      </c>
      <c r="G11" s="30">
        <v>10</v>
      </c>
      <c r="H11" s="30">
        <v>58300000</v>
      </c>
      <c r="I11" s="32">
        <v>44.81</v>
      </c>
      <c r="J11" s="30" t="s">
        <v>33</v>
      </c>
      <c r="K11" s="32" t="s">
        <v>33</v>
      </c>
      <c r="L11" s="30" t="s">
        <v>33</v>
      </c>
      <c r="M11" s="32" t="s">
        <v>33</v>
      </c>
      <c r="N11" s="30">
        <v>71800000</v>
      </c>
      <c r="O11" s="32">
        <v>55.19</v>
      </c>
      <c r="P11" s="30">
        <v>130100000</v>
      </c>
      <c r="Q11" s="35"/>
    </row>
    <row r="12" spans="1:17" s="3" customFormat="1" ht="18" customHeight="1">
      <c r="A12" s="28" t="s">
        <v>5</v>
      </c>
      <c r="B12" s="30">
        <v>26083119513</v>
      </c>
      <c r="C12" s="30">
        <v>33369899</v>
      </c>
      <c r="D12" s="30">
        <v>919858655</v>
      </c>
      <c r="E12" s="30">
        <v>5963651933</v>
      </c>
      <c r="F12" s="30">
        <v>33000000000</v>
      </c>
      <c r="G12" s="30">
        <v>10</v>
      </c>
      <c r="H12" s="30">
        <v>260831195</v>
      </c>
      <c r="I12" s="32">
        <v>79.04</v>
      </c>
      <c r="J12" s="30">
        <v>333699</v>
      </c>
      <c r="K12" s="32">
        <v>0.1</v>
      </c>
      <c r="L12" s="30">
        <v>9198587</v>
      </c>
      <c r="M12" s="32">
        <v>2.79</v>
      </c>
      <c r="N12" s="30">
        <v>59636519</v>
      </c>
      <c r="O12" s="32">
        <v>18.07</v>
      </c>
      <c r="P12" s="30">
        <v>330000000</v>
      </c>
      <c r="Q12" s="35"/>
    </row>
    <row r="13" spans="1:16" s="3" customFormat="1" ht="18" customHeight="1">
      <c r="A13" s="28" t="s">
        <v>6</v>
      </c>
      <c r="B13" s="30">
        <v>123892597</v>
      </c>
      <c r="C13" s="30">
        <v>21607403</v>
      </c>
      <c r="D13" s="30">
        <v>2000000</v>
      </c>
      <c r="E13" s="30" t="s">
        <v>33</v>
      </c>
      <c r="F13" s="30">
        <v>147500000</v>
      </c>
      <c r="G13" s="30">
        <v>1000</v>
      </c>
      <c r="H13" s="30">
        <v>123892597</v>
      </c>
      <c r="I13" s="32">
        <v>83.99</v>
      </c>
      <c r="J13" s="30">
        <v>21607403</v>
      </c>
      <c r="K13" s="32">
        <v>14.65</v>
      </c>
      <c r="L13" s="30">
        <v>2000000</v>
      </c>
      <c r="M13" s="32">
        <v>1.36</v>
      </c>
      <c r="N13" s="30" t="s">
        <v>33</v>
      </c>
      <c r="O13" s="32" t="s">
        <v>33</v>
      </c>
      <c r="P13" s="30">
        <v>147500000</v>
      </c>
    </row>
    <row r="14" spans="1:16" s="1" customFormat="1" ht="18" customHeight="1">
      <c r="A14" s="28"/>
      <c r="B14" s="30"/>
      <c r="C14" s="30"/>
      <c r="D14" s="30"/>
      <c r="E14" s="30"/>
      <c r="F14" s="30"/>
      <c r="G14" s="30"/>
      <c r="H14" s="30"/>
      <c r="I14" s="32"/>
      <c r="J14" s="30"/>
      <c r="K14" s="32"/>
      <c r="L14" s="30"/>
      <c r="M14" s="32"/>
      <c r="N14" s="30"/>
      <c r="O14" s="32"/>
      <c r="P14" s="30"/>
    </row>
    <row r="15" spans="1:16" s="2" customFormat="1" ht="18" customHeight="1">
      <c r="A15" s="64" t="s">
        <v>7</v>
      </c>
      <c r="B15" s="24">
        <f>SUM(B16:B20)</f>
        <v>18909899973</v>
      </c>
      <c r="C15" s="24"/>
      <c r="D15" s="24"/>
      <c r="E15" s="24">
        <f>SUM(E16:E20)</f>
        <v>735000000</v>
      </c>
      <c r="F15" s="24">
        <f>SUM(F16:F20)</f>
        <v>19644899973</v>
      </c>
      <c r="G15" s="24"/>
      <c r="H15" s="24">
        <f>SUM(H16:H20)</f>
        <v>216759000</v>
      </c>
      <c r="I15" s="27">
        <f>H15/P15*100</f>
        <v>96.72034590310965</v>
      </c>
      <c r="J15" s="24"/>
      <c r="K15" s="27" t="s">
        <v>33</v>
      </c>
      <c r="L15" s="24"/>
      <c r="M15" s="27"/>
      <c r="N15" s="24">
        <f>SUM(N16:N20)</f>
        <v>7350000</v>
      </c>
      <c r="O15" s="27">
        <f>N15/P15*100</f>
        <v>3.2796540968903525</v>
      </c>
      <c r="P15" s="24">
        <f>SUM(P16:P20)</f>
        <v>224109000</v>
      </c>
    </row>
    <row r="16" spans="1:16" s="3" customFormat="1" ht="18" customHeight="1">
      <c r="A16" s="28" t="s">
        <v>8</v>
      </c>
      <c r="B16" s="30" t="s">
        <v>33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>
        <v>27000000</v>
      </c>
      <c r="I16" s="31">
        <v>100</v>
      </c>
      <c r="J16" s="30" t="s">
        <v>33</v>
      </c>
      <c r="K16" s="32" t="s">
        <v>33</v>
      </c>
      <c r="L16" s="30" t="s">
        <v>33</v>
      </c>
      <c r="M16" s="32" t="s">
        <v>33</v>
      </c>
      <c r="N16" s="30" t="s">
        <v>33</v>
      </c>
      <c r="O16" s="32" t="s">
        <v>33</v>
      </c>
      <c r="P16" s="30">
        <v>27000000</v>
      </c>
    </row>
    <row r="17" spans="1:16" s="3" customFormat="1" ht="18" customHeight="1">
      <c r="A17" s="28" t="s">
        <v>10</v>
      </c>
      <c r="B17" s="30">
        <v>9000000000</v>
      </c>
      <c r="C17" s="30" t="s">
        <v>33</v>
      </c>
      <c r="D17" s="30" t="s">
        <v>33</v>
      </c>
      <c r="E17" s="30" t="s">
        <v>33</v>
      </c>
      <c r="F17" s="30">
        <v>9000000000</v>
      </c>
      <c r="G17" s="30">
        <v>10</v>
      </c>
      <c r="H17" s="30">
        <v>90000000</v>
      </c>
      <c r="I17" s="31">
        <v>100</v>
      </c>
      <c r="J17" s="30" t="s">
        <v>33</v>
      </c>
      <c r="K17" s="32" t="s">
        <v>33</v>
      </c>
      <c r="L17" s="30" t="s">
        <v>33</v>
      </c>
      <c r="M17" s="32" t="s">
        <v>33</v>
      </c>
      <c r="N17" s="30" t="s">
        <v>33</v>
      </c>
      <c r="O17" s="32" t="s">
        <v>33</v>
      </c>
      <c r="P17" s="30">
        <v>90000000</v>
      </c>
    </row>
    <row r="18" spans="1:16" s="3" customFormat="1" ht="18" customHeight="1">
      <c r="A18" s="28" t="s">
        <v>41</v>
      </c>
      <c r="B18" s="30">
        <v>6259400000</v>
      </c>
      <c r="C18" s="30" t="s">
        <v>33</v>
      </c>
      <c r="D18" s="30" t="s">
        <v>33</v>
      </c>
      <c r="E18" s="30" t="s">
        <v>33</v>
      </c>
      <c r="F18" s="30">
        <v>6259400000</v>
      </c>
      <c r="G18" s="30">
        <v>10</v>
      </c>
      <c r="H18" s="30">
        <v>62594000</v>
      </c>
      <c r="I18" s="31">
        <v>100</v>
      </c>
      <c r="J18" s="30" t="s">
        <v>33</v>
      </c>
      <c r="K18" s="32" t="s">
        <v>33</v>
      </c>
      <c r="L18" s="30" t="s">
        <v>33</v>
      </c>
      <c r="M18" s="32" t="s">
        <v>33</v>
      </c>
      <c r="N18" s="30" t="s">
        <v>33</v>
      </c>
      <c r="O18" s="32" t="s">
        <v>33</v>
      </c>
      <c r="P18" s="30">
        <v>62594000</v>
      </c>
    </row>
    <row r="19" spans="1:16" s="3" customFormat="1" ht="18" customHeight="1">
      <c r="A19" s="28" t="s">
        <v>11</v>
      </c>
      <c r="B19" s="30" t="s">
        <v>33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>
        <v>660000</v>
      </c>
      <c r="I19" s="31">
        <v>100</v>
      </c>
      <c r="J19" s="30" t="s">
        <v>33</v>
      </c>
      <c r="K19" s="32" t="s">
        <v>33</v>
      </c>
      <c r="L19" s="30" t="s">
        <v>33</v>
      </c>
      <c r="M19" s="32" t="s">
        <v>33</v>
      </c>
      <c r="N19" s="30" t="s">
        <v>33</v>
      </c>
      <c r="O19" s="32" t="s">
        <v>33</v>
      </c>
      <c r="P19" s="30">
        <v>660000</v>
      </c>
    </row>
    <row r="20" spans="1:16" s="3" customFormat="1" ht="18" customHeight="1">
      <c r="A20" s="28" t="s">
        <v>12</v>
      </c>
      <c r="B20" s="30">
        <v>3650499973</v>
      </c>
      <c r="C20" s="30" t="s">
        <v>33</v>
      </c>
      <c r="D20" s="30" t="s">
        <v>33</v>
      </c>
      <c r="E20" s="30">
        <v>735000000</v>
      </c>
      <c r="F20" s="30">
        <v>4385499973</v>
      </c>
      <c r="G20" s="30">
        <v>10</v>
      </c>
      <c r="H20" s="30">
        <v>36505000</v>
      </c>
      <c r="I20" s="32">
        <v>83.24</v>
      </c>
      <c r="J20" s="30" t="s">
        <v>33</v>
      </c>
      <c r="K20" s="32" t="s">
        <v>33</v>
      </c>
      <c r="L20" s="30" t="s">
        <v>33</v>
      </c>
      <c r="M20" s="32" t="s">
        <v>33</v>
      </c>
      <c r="N20" s="30">
        <v>7350000</v>
      </c>
      <c r="O20" s="32">
        <v>16.76</v>
      </c>
      <c r="P20" s="30">
        <v>43855000</v>
      </c>
    </row>
    <row r="21" spans="1:16" s="1" customFormat="1" ht="18" customHeight="1">
      <c r="A21" s="28"/>
      <c r="B21" s="30"/>
      <c r="C21" s="30"/>
      <c r="D21" s="30"/>
      <c r="E21" s="30"/>
      <c r="F21" s="30"/>
      <c r="G21" s="30"/>
      <c r="H21" s="30"/>
      <c r="I21" s="32"/>
      <c r="J21" s="30"/>
      <c r="K21" s="32"/>
      <c r="L21" s="30"/>
      <c r="M21" s="32"/>
      <c r="N21" s="30"/>
      <c r="O21" s="32"/>
      <c r="P21" s="30"/>
    </row>
    <row r="22" spans="1:16" s="2" customFormat="1" ht="18" customHeight="1">
      <c r="A22" s="64" t="s">
        <v>39</v>
      </c>
      <c r="B22" s="24">
        <f>SUM(B23:B26)</f>
        <v>16191446344</v>
      </c>
      <c r="C22" s="24"/>
      <c r="D22" s="24"/>
      <c r="E22" s="24"/>
      <c r="F22" s="24">
        <f>SUM(F23:F26)</f>
        <v>16191446344</v>
      </c>
      <c r="G22" s="24" t="s">
        <v>35</v>
      </c>
      <c r="H22" s="24">
        <f>SUM(H23:H26)</f>
        <v>338044903</v>
      </c>
      <c r="I22" s="25">
        <v>100</v>
      </c>
      <c r="J22" s="24"/>
      <c r="K22" s="27" t="s">
        <v>33</v>
      </c>
      <c r="L22" s="24"/>
      <c r="M22" s="27" t="s">
        <v>33</v>
      </c>
      <c r="N22" s="24"/>
      <c r="O22" s="27" t="s">
        <v>33</v>
      </c>
      <c r="P22" s="24">
        <f>SUM(P23:P26)</f>
        <v>338044903</v>
      </c>
    </row>
    <row r="23" spans="1:16" s="3" customFormat="1" ht="18" customHeight="1">
      <c r="A23" s="28" t="s">
        <v>13</v>
      </c>
      <c r="B23" s="30">
        <v>7208200000</v>
      </c>
      <c r="C23" s="30" t="s">
        <v>33</v>
      </c>
      <c r="D23" s="30" t="s">
        <v>33</v>
      </c>
      <c r="E23" s="30" t="s">
        <v>33</v>
      </c>
      <c r="F23" s="30">
        <v>7208200000</v>
      </c>
      <c r="G23" s="30">
        <v>10</v>
      </c>
      <c r="H23" s="30">
        <v>72082000</v>
      </c>
      <c r="I23" s="31">
        <v>100</v>
      </c>
      <c r="J23" s="30" t="s">
        <v>33</v>
      </c>
      <c r="K23" s="32" t="s">
        <v>33</v>
      </c>
      <c r="L23" s="30" t="s">
        <v>33</v>
      </c>
      <c r="M23" s="32" t="s">
        <v>33</v>
      </c>
      <c r="N23" s="30" t="s">
        <v>33</v>
      </c>
      <c r="O23" s="32" t="s">
        <v>33</v>
      </c>
      <c r="P23" s="30">
        <v>72082000</v>
      </c>
    </row>
    <row r="24" spans="1:16" s="3" customFormat="1" ht="18" customHeight="1">
      <c r="A24" s="28" t="s">
        <v>14</v>
      </c>
      <c r="B24" s="30" t="s">
        <v>33</v>
      </c>
      <c r="C24" s="30" t="s">
        <v>33</v>
      </c>
      <c r="D24" s="30" t="s">
        <v>33</v>
      </c>
      <c r="E24" s="30" t="s">
        <v>33</v>
      </c>
      <c r="F24" s="30" t="s">
        <v>33</v>
      </c>
      <c r="G24" s="30" t="s">
        <v>33</v>
      </c>
      <c r="H24" s="30">
        <v>176130440</v>
      </c>
      <c r="I24" s="31">
        <v>100</v>
      </c>
      <c r="J24" s="30" t="s">
        <v>33</v>
      </c>
      <c r="K24" s="32" t="s">
        <v>33</v>
      </c>
      <c r="L24" s="30" t="s">
        <v>33</v>
      </c>
      <c r="M24" s="32" t="s">
        <v>33</v>
      </c>
      <c r="N24" s="30" t="s">
        <v>33</v>
      </c>
      <c r="O24" s="32" t="s">
        <v>33</v>
      </c>
      <c r="P24" s="30">
        <v>176130440</v>
      </c>
    </row>
    <row r="25" spans="1:16" s="3" customFormat="1" ht="18" customHeight="1">
      <c r="A25" s="28" t="s">
        <v>42</v>
      </c>
      <c r="B25" s="30">
        <v>6500000000</v>
      </c>
      <c r="C25" s="30" t="s">
        <v>33</v>
      </c>
      <c r="D25" s="30" t="s">
        <v>33</v>
      </c>
      <c r="E25" s="30" t="s">
        <v>33</v>
      </c>
      <c r="F25" s="30">
        <v>6500000000</v>
      </c>
      <c r="G25" s="30">
        <v>10</v>
      </c>
      <c r="H25" s="30">
        <v>65000000</v>
      </c>
      <c r="I25" s="31">
        <v>100</v>
      </c>
      <c r="J25" s="30" t="s">
        <v>33</v>
      </c>
      <c r="K25" s="32" t="s">
        <v>33</v>
      </c>
      <c r="L25" s="30" t="s">
        <v>33</v>
      </c>
      <c r="M25" s="32" t="s">
        <v>33</v>
      </c>
      <c r="N25" s="30" t="s">
        <v>33</v>
      </c>
      <c r="O25" s="32" t="s">
        <v>33</v>
      </c>
      <c r="P25" s="30">
        <v>65000000</v>
      </c>
    </row>
    <row r="26" spans="1:16" s="3" customFormat="1" ht="18" customHeight="1">
      <c r="A26" s="28" t="s">
        <v>43</v>
      </c>
      <c r="B26" s="30">
        <v>2483246344</v>
      </c>
      <c r="C26" s="30" t="s">
        <v>33</v>
      </c>
      <c r="D26" s="30" t="s">
        <v>33</v>
      </c>
      <c r="E26" s="30" t="s">
        <v>33</v>
      </c>
      <c r="F26" s="30">
        <v>2483246344</v>
      </c>
      <c r="G26" s="30">
        <v>10</v>
      </c>
      <c r="H26" s="30">
        <v>24832463</v>
      </c>
      <c r="I26" s="31">
        <v>100</v>
      </c>
      <c r="J26" s="30" t="s">
        <v>33</v>
      </c>
      <c r="K26" s="32" t="s">
        <v>33</v>
      </c>
      <c r="L26" s="30" t="s">
        <v>33</v>
      </c>
      <c r="M26" s="32" t="s">
        <v>33</v>
      </c>
      <c r="N26" s="30" t="s">
        <v>33</v>
      </c>
      <c r="O26" s="32" t="s">
        <v>33</v>
      </c>
      <c r="P26" s="30">
        <v>24832463</v>
      </c>
    </row>
    <row r="27" spans="1:16" s="1" customFormat="1" ht="18" customHeight="1">
      <c r="A27" s="28"/>
      <c r="B27" s="30"/>
      <c r="C27" s="30"/>
      <c r="D27" s="30"/>
      <c r="E27" s="30"/>
      <c r="F27" s="30"/>
      <c r="G27" s="30"/>
      <c r="H27" s="30"/>
      <c r="I27" s="32"/>
      <c r="J27" s="30"/>
      <c r="K27" s="32"/>
      <c r="L27" s="30"/>
      <c r="M27" s="32"/>
      <c r="N27" s="30"/>
      <c r="O27" s="32"/>
      <c r="P27" s="30"/>
    </row>
    <row r="28" spans="1:16" ht="18" customHeight="1">
      <c r="A28" s="65" t="s">
        <v>40</v>
      </c>
      <c r="B28" s="36">
        <f>SUM(B29)</f>
        <v>509526900</v>
      </c>
      <c r="C28" s="37"/>
      <c r="D28" s="36">
        <f>SUM(D29)</f>
        <v>490473100</v>
      </c>
      <c r="E28" s="37"/>
      <c r="F28" s="36">
        <f>SUM(F29)</f>
        <v>1000000000</v>
      </c>
      <c r="G28" s="37"/>
      <c r="H28" s="36">
        <f>SUM(H29)</f>
        <v>5095269</v>
      </c>
      <c r="I28" s="6">
        <f>SUM(I29)</f>
        <v>50.95</v>
      </c>
      <c r="J28" s="37"/>
      <c r="K28" s="37"/>
      <c r="L28" s="36">
        <f>SUM(L29)</f>
        <v>4904731</v>
      </c>
      <c r="M28" s="6">
        <f>SUM(M29)</f>
        <v>49.05</v>
      </c>
      <c r="N28" s="37"/>
      <c r="O28" s="37"/>
      <c r="P28" s="36">
        <f>SUM(P29)</f>
        <v>10000000</v>
      </c>
    </row>
    <row r="29" spans="1:16" s="3" customFormat="1" ht="18" customHeight="1">
      <c r="A29" s="28" t="s">
        <v>9</v>
      </c>
      <c r="B29" s="30">
        <v>509526900</v>
      </c>
      <c r="C29" s="30" t="s">
        <v>33</v>
      </c>
      <c r="D29" s="30">
        <v>490473100</v>
      </c>
      <c r="E29" s="30" t="s">
        <v>33</v>
      </c>
      <c r="F29" s="30">
        <v>1000000000</v>
      </c>
      <c r="G29" s="30">
        <v>10</v>
      </c>
      <c r="H29" s="30">
        <v>5095269</v>
      </c>
      <c r="I29" s="32">
        <v>50.95</v>
      </c>
      <c r="J29" s="30" t="s">
        <v>33</v>
      </c>
      <c r="K29" s="32" t="s">
        <v>33</v>
      </c>
      <c r="L29" s="30">
        <v>4904731</v>
      </c>
      <c r="M29" s="32">
        <v>49.05</v>
      </c>
      <c r="N29" s="30" t="s">
        <v>33</v>
      </c>
      <c r="O29" s="30" t="s">
        <v>33</v>
      </c>
      <c r="P29" s="30">
        <v>10000000</v>
      </c>
    </row>
    <row r="30" spans="1:16" s="1" customFormat="1" ht="18" customHeight="1">
      <c r="A30" s="28"/>
      <c r="B30" s="30"/>
      <c r="C30" s="30"/>
      <c r="D30" s="30"/>
      <c r="E30" s="30"/>
      <c r="F30" s="30"/>
      <c r="G30" s="30"/>
      <c r="H30" s="30"/>
      <c r="I30" s="32"/>
      <c r="J30" s="30"/>
      <c r="K30" s="32"/>
      <c r="L30" s="30"/>
      <c r="M30" s="32"/>
      <c r="N30" s="30"/>
      <c r="O30" s="32"/>
      <c r="P30" s="30"/>
    </row>
    <row r="31" spans="1:16" s="1" customFormat="1" ht="18" customHeight="1">
      <c r="A31" s="28"/>
      <c r="B31" s="30"/>
      <c r="C31" s="30"/>
      <c r="D31" s="30"/>
      <c r="E31" s="30"/>
      <c r="F31" s="30"/>
      <c r="G31" s="30"/>
      <c r="H31" s="30"/>
      <c r="I31" s="32"/>
      <c r="J31" s="30"/>
      <c r="K31" s="32"/>
      <c r="L31" s="30"/>
      <c r="M31" s="32"/>
      <c r="N31" s="30"/>
      <c r="O31" s="32"/>
      <c r="P31" s="30"/>
    </row>
    <row r="32" spans="1:16" s="1" customFormat="1" ht="18" customHeight="1">
      <c r="A32" s="28"/>
      <c r="B32" s="30"/>
      <c r="C32" s="30"/>
      <c r="D32" s="30"/>
      <c r="E32" s="30"/>
      <c r="F32" s="30"/>
      <c r="G32" s="30"/>
      <c r="H32" s="30"/>
      <c r="I32" s="32"/>
      <c r="J32" s="30"/>
      <c r="K32" s="32"/>
      <c r="L32" s="30"/>
      <c r="M32" s="32"/>
      <c r="N32" s="30"/>
      <c r="O32" s="32"/>
      <c r="P32" s="30"/>
    </row>
    <row r="33" spans="1:16" s="1" customFormat="1" ht="18" customHeight="1">
      <c r="A33" s="28"/>
      <c r="B33" s="30"/>
      <c r="C33" s="30"/>
      <c r="D33" s="30"/>
      <c r="E33" s="30"/>
      <c r="F33" s="30"/>
      <c r="G33" s="30"/>
      <c r="H33" s="30"/>
      <c r="I33" s="32"/>
      <c r="J33" s="30"/>
      <c r="K33" s="32"/>
      <c r="L33" s="30"/>
      <c r="M33" s="32"/>
      <c r="N33" s="30"/>
      <c r="O33" s="32"/>
      <c r="P33" s="30"/>
    </row>
    <row r="34" spans="1:16" s="1" customFormat="1" ht="18" customHeight="1">
      <c r="A34" s="28"/>
      <c r="B34" s="30"/>
      <c r="C34" s="30"/>
      <c r="D34" s="30"/>
      <c r="E34" s="30"/>
      <c r="F34" s="30"/>
      <c r="G34" s="30"/>
      <c r="H34" s="30"/>
      <c r="I34" s="32"/>
      <c r="J34" s="30"/>
      <c r="K34" s="32"/>
      <c r="L34" s="30"/>
      <c r="M34" s="32"/>
      <c r="N34" s="30"/>
      <c r="O34" s="32"/>
      <c r="P34" s="30"/>
    </row>
    <row r="35" spans="1:16" s="1" customFormat="1" ht="18" customHeight="1">
      <c r="A35" s="28"/>
      <c r="B35" s="30"/>
      <c r="C35" s="30"/>
      <c r="D35" s="30"/>
      <c r="E35" s="30"/>
      <c r="F35" s="30"/>
      <c r="G35" s="30"/>
      <c r="H35" s="30"/>
      <c r="I35" s="32"/>
      <c r="J35" s="30"/>
      <c r="K35" s="32"/>
      <c r="L35" s="30"/>
      <c r="M35" s="32"/>
      <c r="N35" s="30"/>
      <c r="O35" s="32"/>
      <c r="P35" s="30"/>
    </row>
    <row r="36" spans="1:16" s="42" customFormat="1" ht="18" customHeight="1">
      <c r="A36" s="39"/>
      <c r="B36" s="40"/>
      <c r="C36" s="40"/>
      <c r="D36" s="40"/>
      <c r="E36" s="40"/>
      <c r="F36" s="40"/>
      <c r="G36" s="41"/>
      <c r="H36" s="40"/>
      <c r="I36" s="40"/>
      <c r="J36" s="40"/>
      <c r="K36" s="40"/>
      <c r="L36" s="40"/>
      <c r="M36" s="40"/>
      <c r="N36" s="40"/>
      <c r="O36" s="40"/>
      <c r="P36" s="40"/>
    </row>
    <row r="37" spans="1:16" s="42" customFormat="1" ht="18" customHeight="1">
      <c r="A37" s="4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s="42" customFormat="1" ht="18" customHeight="1">
      <c r="A38" s="39"/>
      <c r="B38" s="40"/>
      <c r="C38" s="40"/>
      <c r="D38" s="40"/>
      <c r="E38" s="40"/>
      <c r="F38" s="41"/>
      <c r="G38" s="41"/>
      <c r="H38" s="40"/>
      <c r="I38" s="40"/>
      <c r="J38" s="40"/>
      <c r="K38" s="40"/>
      <c r="L38" s="40"/>
      <c r="M38" s="40"/>
      <c r="N38" s="40"/>
      <c r="O38" s="40"/>
      <c r="P38" s="40"/>
    </row>
    <row r="39" spans="1:16" s="42" customFormat="1" ht="12" customHeight="1">
      <c r="A39" s="39"/>
      <c r="B39" s="40"/>
      <c r="C39" s="40"/>
      <c r="D39" s="40"/>
      <c r="E39" s="40"/>
      <c r="F39" s="40"/>
      <c r="G39" s="41"/>
      <c r="H39" s="40"/>
      <c r="I39" s="40"/>
      <c r="J39" s="40"/>
      <c r="K39" s="40"/>
      <c r="L39" s="40"/>
      <c r="M39" s="40"/>
      <c r="N39" s="40"/>
      <c r="O39" s="40"/>
      <c r="P39" s="40"/>
    </row>
    <row r="40" spans="1:17" s="42" customFormat="1" ht="18" customHeight="1">
      <c r="A40" s="66" t="s">
        <v>15</v>
      </c>
      <c r="B40" s="44">
        <f>B9+B15+B22+B28</f>
        <v>71330961707</v>
      </c>
      <c r="C40" s="44">
        <f>C9+C15+C22+C28</f>
        <v>55004162</v>
      </c>
      <c r="D40" s="44">
        <f>D9+D15+D22+D28</f>
        <v>1537090760</v>
      </c>
      <c r="E40" s="44">
        <f>E9+E15+E22+E28</f>
        <v>14016514593</v>
      </c>
      <c r="F40" s="44">
        <f>F9+F15+F22+F28</f>
        <v>86939571222</v>
      </c>
      <c r="G40" s="44"/>
      <c r="H40" s="44">
        <f>H6+H9+H15+H22+H28</f>
        <v>1119753728</v>
      </c>
      <c r="I40" s="45">
        <f>H40/P40*100</f>
        <v>86.18720107784297</v>
      </c>
      <c r="J40" s="44">
        <f>J6+J9+J15+J22+J28</f>
        <v>21941371</v>
      </c>
      <c r="K40" s="45">
        <f>+J40/P40*100</f>
        <v>1.6888225571512028</v>
      </c>
      <c r="L40" s="44">
        <f>L6+L9+L15+L22+L28</f>
        <v>17350907</v>
      </c>
      <c r="M40" s="45">
        <f>+L40/P40*100-0.01</f>
        <v>1.3254955407587203</v>
      </c>
      <c r="N40" s="44">
        <f>N6+N9+N15+N22+N28</f>
        <v>140165146</v>
      </c>
      <c r="O40" s="45">
        <f>N40/P40*100</f>
        <v>10.788480824247113</v>
      </c>
      <c r="P40" s="44">
        <f>P6+P9+P15+P22+P28</f>
        <v>1299211152</v>
      </c>
      <c r="Q40" s="46"/>
    </row>
    <row r="41" spans="1:14" s="49" customFormat="1" ht="18" customHeight="1">
      <c r="A41" s="54" t="s">
        <v>37</v>
      </c>
      <c r="B41" s="55"/>
      <c r="C41" s="55"/>
      <c r="D41" s="55"/>
      <c r="E41" s="55"/>
      <c r="F41" s="55"/>
      <c r="G41" s="55"/>
      <c r="H41" s="48"/>
      <c r="I41" s="47"/>
      <c r="J41" s="47"/>
      <c r="K41" s="47"/>
      <c r="L41" s="47"/>
      <c r="M41" s="47"/>
      <c r="N41" s="47"/>
    </row>
    <row r="42" spans="1:16" s="42" customFormat="1" ht="21">
      <c r="A42" s="50" t="s">
        <v>34</v>
      </c>
      <c r="G42" s="46"/>
      <c r="P42" s="46"/>
    </row>
    <row r="43" spans="1:7" s="42" customFormat="1" ht="16.5">
      <c r="A43" s="50"/>
      <c r="G43" s="46"/>
    </row>
    <row r="44" spans="1:8" s="42" customFormat="1" ht="16.5">
      <c r="A44" s="51"/>
      <c r="G44" s="46"/>
      <c r="H44" s="52"/>
    </row>
    <row r="45" spans="1:7" s="42" customFormat="1" ht="16.5">
      <c r="A45" s="51"/>
      <c r="G45" s="46"/>
    </row>
    <row r="46" spans="1:7" s="42" customFormat="1" ht="16.5">
      <c r="A46" s="51"/>
      <c r="G46" s="46"/>
    </row>
    <row r="47" spans="1:7" s="42" customFormat="1" ht="16.5">
      <c r="A47" s="51"/>
      <c r="G47" s="46"/>
    </row>
    <row r="48" spans="1:7" s="42" customFormat="1" ht="16.5">
      <c r="A48" s="51"/>
      <c r="G48" s="46"/>
    </row>
    <row r="49" spans="1:7" s="42" customFormat="1" ht="16.5">
      <c r="A49" s="51"/>
      <c r="G49" s="46"/>
    </row>
    <row r="50" spans="1:7" s="42" customFormat="1" ht="16.5">
      <c r="A50" s="51"/>
      <c r="G50" s="46"/>
    </row>
    <row r="51" spans="1:7" s="42" customFormat="1" ht="16.5">
      <c r="A51" s="51"/>
      <c r="G51" s="46"/>
    </row>
    <row r="52" spans="1:7" s="42" customFormat="1" ht="16.5">
      <c r="A52" s="51"/>
      <c r="G52" s="46"/>
    </row>
  </sheetData>
  <mergeCells count="6">
    <mergeCell ref="A41:G41"/>
    <mergeCell ref="B3:F3"/>
    <mergeCell ref="H3:P3"/>
    <mergeCell ref="A1:G1"/>
    <mergeCell ref="H1:P1"/>
    <mergeCell ref="A3:A4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資本股額綜計表</dc:title>
  <dc:subject>資本股額綜計表</dc:subject>
  <dc:creator>第2局</dc:creator>
  <cp:keywords/>
  <dc:description/>
  <cp:lastModifiedBy>dgbas</cp:lastModifiedBy>
  <cp:lastPrinted>2014-08-13T08:25:27Z</cp:lastPrinted>
  <dcterms:created xsi:type="dcterms:W3CDTF">2008-08-11T06:10:05Z</dcterms:created>
  <dcterms:modified xsi:type="dcterms:W3CDTF">2016-08-22T05:57:25Z</dcterms:modified>
  <cp:category>I13</cp:category>
  <cp:version/>
  <cp:contentType/>
  <cp:contentStatus/>
</cp:coreProperties>
</file>